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75" yWindow="-90" windowWidth="9855" windowHeight="12165" tabRatio="782"/>
  </bookViews>
  <sheets>
    <sheet name="kumulált Csoport" sheetId="6" r:id="rId1"/>
    <sheet name="negyedéves Csoport" sheetId="7" r:id="rId2"/>
    <sheet name="kumulált szegmensek" sheetId="8" r:id="rId3"/>
    <sheet name="negyedéves szegmensek" sheetId="9" r:id="rId4"/>
  </sheets>
  <definedNames>
    <definedName name="_xlnm.Print_Area" localSheetId="0">'kumulált Csoport'!$A$1:$I$51</definedName>
    <definedName name="_xlnm.Print_Area" localSheetId="2">'kumulált szegmensek'!$A$1:$I$64</definedName>
    <definedName name="_xlnm.Print_Area" localSheetId="1">'negyedéves Csoport'!$A$1:$I$33</definedName>
    <definedName name="_xlnm.Print_Area" localSheetId="3">'negyedéves szegmensek'!$A$1:$I$64</definedName>
  </definedNames>
  <calcPr calcId="125725"/>
</workbook>
</file>

<file path=xl/calcChain.xml><?xml version="1.0" encoding="utf-8"?>
<calcChain xmlns="http://schemas.openxmlformats.org/spreadsheetml/2006/main">
  <c r="H28" i="7"/>
  <c r="G28"/>
  <c r="F28"/>
  <c r="E28"/>
  <c r="D28"/>
  <c r="L58" i="9"/>
  <c r="L54"/>
  <c r="L59" s="1"/>
  <c r="L44"/>
  <c r="L40"/>
  <c r="L45" s="1"/>
  <c r="L30"/>
  <c r="L26"/>
  <c r="L31" s="1"/>
  <c r="L16"/>
  <c r="L12"/>
  <c r="L17" s="1"/>
  <c r="L58" i="8"/>
  <c r="L54"/>
  <c r="L59" s="1"/>
  <c r="L44"/>
  <c r="L40"/>
  <c r="L45" s="1"/>
  <c r="L30"/>
  <c r="L26"/>
  <c r="L31" s="1"/>
  <c r="L16"/>
  <c r="L12"/>
  <c r="L17" s="1"/>
  <c r="L45" i="6"/>
  <c r="L32"/>
  <c r="L34" s="1"/>
  <c r="L20"/>
  <c r="L12"/>
  <c r="L21" s="1"/>
  <c r="L36" l="1"/>
  <c r="L38" s="1"/>
  <c r="L16"/>
  <c r="G58" i="8"/>
  <c r="G54"/>
  <c r="G59" s="1"/>
  <c r="G44"/>
  <c r="G40"/>
  <c r="G45" s="1"/>
  <c r="G30"/>
  <c r="G26"/>
  <c r="G31" s="1"/>
  <c r="G16"/>
  <c r="G12"/>
  <c r="G17" s="1"/>
  <c r="K12" i="9" l="1"/>
  <c r="K26"/>
  <c r="K31" s="1"/>
  <c r="K40"/>
  <c r="K54"/>
  <c r="K59" s="1"/>
  <c r="K58"/>
  <c r="K30" l="1"/>
  <c r="K16"/>
  <c r="K45"/>
  <c r="K17"/>
  <c r="K44"/>
  <c r="J30" l="1"/>
  <c r="J58"/>
  <c r="J44"/>
  <c r="J16"/>
  <c r="J58" i="8"/>
  <c r="J54"/>
  <c r="J59" s="1"/>
  <c r="J44"/>
  <c r="J40"/>
  <c r="J45" s="1"/>
  <c r="J30"/>
  <c r="J26"/>
  <c r="J31" s="1"/>
  <c r="J16"/>
  <c r="J12"/>
  <c r="J17" s="1"/>
  <c r="I58" i="9"/>
  <c r="I44"/>
  <c r="I30"/>
  <c r="I58" i="8"/>
  <c r="I54"/>
  <c r="I59" s="1"/>
  <c r="I44"/>
  <c r="I40"/>
  <c r="I45" s="1"/>
  <c r="I30"/>
  <c r="I26"/>
  <c r="I31" s="1"/>
  <c r="I16"/>
  <c r="I12"/>
  <c r="I17" s="1"/>
  <c r="D45" i="6"/>
  <c r="D32"/>
  <c r="D34" s="1"/>
  <c r="D12"/>
  <c r="D16" s="1"/>
  <c r="D21"/>
  <c r="D20"/>
  <c r="D36" l="1"/>
  <c r="D38" s="1"/>
  <c r="I16" i="9"/>
  <c r="J40"/>
  <c r="J45" s="1"/>
  <c r="J12"/>
  <c r="J17" s="1"/>
  <c r="J26"/>
  <c r="J31" s="1"/>
  <c r="J54"/>
  <c r="J59" s="1"/>
  <c r="I12"/>
  <c r="I17" s="1"/>
  <c r="I26"/>
  <c r="I31" s="1"/>
  <c r="I40"/>
  <c r="I45" s="1"/>
  <c r="I54"/>
  <c r="I59" s="1"/>
  <c r="H58"/>
  <c r="G58"/>
  <c r="F58"/>
  <c r="E58"/>
  <c r="D58"/>
  <c r="H44"/>
  <c r="G44"/>
  <c r="F44"/>
  <c r="E44"/>
  <c r="D44"/>
  <c r="H30"/>
  <c r="G30"/>
  <c r="F30"/>
  <c r="E30"/>
  <c r="D30"/>
  <c r="G16"/>
  <c r="H16"/>
  <c r="F16"/>
  <c r="D16"/>
  <c r="H58" i="8"/>
  <c r="F58"/>
  <c r="E58"/>
  <c r="D58"/>
  <c r="H54"/>
  <c r="H59" s="1"/>
  <c r="F54"/>
  <c r="F59" s="1"/>
  <c r="E54"/>
  <c r="E59" s="1"/>
  <c r="D54"/>
  <c r="D59" s="1"/>
  <c r="H44"/>
  <c r="F44"/>
  <c r="E44"/>
  <c r="D44"/>
  <c r="H40"/>
  <c r="H45" s="1"/>
  <c r="F40"/>
  <c r="F45" s="1"/>
  <c r="E40"/>
  <c r="E45" s="1"/>
  <c r="D40"/>
  <c r="D45" s="1"/>
  <c r="H30"/>
  <c r="F30"/>
  <c r="E30"/>
  <c r="D30"/>
  <c r="H26"/>
  <c r="H31" s="1"/>
  <c r="F26"/>
  <c r="F31" s="1"/>
  <c r="E26"/>
  <c r="E31" s="1"/>
  <c r="D26"/>
  <c r="D31" s="1"/>
  <c r="H16"/>
  <c r="F16"/>
  <c r="E16"/>
  <c r="D16"/>
  <c r="H12"/>
  <c r="H17" s="1"/>
  <c r="F12"/>
  <c r="F17" s="1"/>
  <c r="E12"/>
  <c r="E17" s="1"/>
  <c r="D12"/>
  <c r="D17" s="1"/>
  <c r="E16" i="9" l="1"/>
  <c r="E12"/>
  <c r="E17" s="1"/>
  <c r="G12"/>
  <c r="G17" s="1"/>
  <c r="E26"/>
  <c r="E31" s="1"/>
  <c r="G26"/>
  <c r="G31" s="1"/>
  <c r="E40"/>
  <c r="E45" s="1"/>
  <c r="G40"/>
  <c r="G45" s="1"/>
  <c r="E54"/>
  <c r="E59" s="1"/>
  <c r="G54"/>
  <c r="G59" s="1"/>
  <c r="D12"/>
  <c r="D17" s="1"/>
  <c r="F12"/>
  <c r="F17" s="1"/>
  <c r="H12"/>
  <c r="H17" s="1"/>
  <c r="D26"/>
  <c r="D31" s="1"/>
  <c r="F26"/>
  <c r="F31" s="1"/>
  <c r="H26"/>
  <c r="H31" s="1"/>
  <c r="D40"/>
  <c r="D45" s="1"/>
  <c r="F40"/>
  <c r="F45" s="1"/>
  <c r="H40"/>
  <c r="H45" s="1"/>
  <c r="D54"/>
  <c r="D59" s="1"/>
  <c r="F54"/>
  <c r="F59" s="1"/>
  <c r="H54"/>
  <c r="H59" s="1"/>
</calcChain>
</file>

<file path=xl/sharedStrings.xml><?xml version="1.0" encoding="utf-8"?>
<sst xmlns="http://schemas.openxmlformats.org/spreadsheetml/2006/main" count="168" uniqueCount="46">
  <si>
    <t>EBITDA</t>
  </si>
  <si>
    <t>Rendkívüli tételek</t>
  </si>
  <si>
    <t>Vizsgálattal kapcsolatos költségek</t>
  </si>
  <si>
    <t>Végkielégítéssel kapcsolatos költségek és elhatárolások</t>
  </si>
  <si>
    <t>Mínusz:</t>
  </si>
  <si>
    <t>Működési erdmény</t>
  </si>
  <si>
    <t>Összes bevétel</t>
  </si>
  <si>
    <t>EBITDA ráta</t>
  </si>
  <si>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</si>
  <si>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</si>
  <si>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</si>
  <si>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</si>
  <si>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</si>
  <si>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Elhatárolt kamatköltség</t>
  </si>
  <si>
    <t>Mínusz: Pénzeszközök</t>
  </si>
  <si>
    <t>Mínusz: Egyéb rövid lejáratú pénzügyi eszközök</t>
  </si>
  <si>
    <t>Nettó adósság</t>
  </si>
  <si>
    <t>Összes tőke</t>
  </si>
  <si>
    <t>Nettó adósság+összes tőke</t>
  </si>
  <si>
    <t>Nettó adósságráta</t>
  </si>
  <si>
    <t>EBITDA ráta = EBITDA / Összes bevétel</t>
  </si>
  <si>
    <t>EBITDA = Kamatok, adózás és értékcsökkenési leírás előtti eredmény</t>
  </si>
  <si>
    <t>Üzleti tevékenységből származó nettó cash-flow</t>
  </si>
  <si>
    <t>Befektetési tevékenységből származó nettó cash-flow</t>
  </si>
  <si>
    <t>Egyéb pénzügyi eszközök beszerzése /(eladása) - nettó</t>
  </si>
  <si>
    <t>Szabad cash flow</t>
  </si>
  <si>
    <t>Telekom adó</t>
  </si>
  <si>
    <t>Szabad cash flow levezetése</t>
  </si>
  <si>
    <t>Működéshez kapcsolódó EBITDA és műkődési eredmény összeegyeztetése</t>
  </si>
  <si>
    <t>MŰKÖDÉSHEZ KAPCSOLÓDÓ EBITDA</t>
  </si>
  <si>
    <t>Működéshez kapcsolódó EBITDA ráta</t>
  </si>
  <si>
    <t>Működéshez kapcsolódó EBITDA ráta = Működéshez kapcsolódó EBITDA / Összes bevétel</t>
  </si>
  <si>
    <t>Nettó adósságráta = Nettó adósság / (Nettó adósság + Összes tőke)</t>
  </si>
  <si>
    <t>Működéshez kapcsolódó EBITDA = vizsgálattal kapcsolatos költségek, végkielégítéssel kapcsolatos költségek és elhatárolások és a telekom adó nélkül számolt EBITDA</t>
  </si>
  <si>
    <t>Értékcsökkenési leírás és amortizáció</t>
  </si>
  <si>
    <t>Működéshez kapcsolódó EBITDA és EBITDA összeegyeztetése</t>
  </si>
  <si>
    <t xml:space="preserve">Vizsgálattal kapcsolatos költségek, végkielégítéssel kapcsolatos költségek és elhatárolások és a telekom adó </t>
  </si>
  <si>
    <t>Végkielégítéssel kapcsolatos költségek és elhatárolások és a telekom adó</t>
  </si>
  <si>
    <t>márc. 31.</t>
  </si>
  <si>
    <t>TELEKOM MAGYARORSZÁG</t>
  </si>
  <si>
    <t>T-SYSTEMS MAGYARORSZÁG</t>
  </si>
  <si>
    <t>MACEDÓNIA</t>
  </si>
  <si>
    <t>MONTENEGRÓ</t>
  </si>
  <si>
    <t>dec. 31.</t>
  </si>
  <si>
    <t>szept. 30.</t>
  </si>
  <si>
    <t>jún. 30.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</si>
</sst>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32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  <charset val="238"/>
    </font>
    <font>
      <sz val="10"/>
      <name val="Times New Roman CE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sz val="10"/>
      <color theme="1"/>
      <name val="Tele-GroteskEENor"/>
      <charset val="238"/>
    </font>
    <font>
      <sz val="10"/>
      <color theme="1"/>
      <name val="Tele-GroteskEENor"/>
      <charset val="238"/>
    </font>
    <font>
      <b/>
      <sz val="12"/>
      <color rgb="FFE20074"/>
      <name val="Tele-GroteskEENor"/>
      <charset val="238"/>
    </font>
    <font>
      <sz val="12"/>
      <color indexed="8"/>
      <name val="Tele-GroteskEEFet"/>
      <charset val="238"/>
    </font>
    <font>
      <sz val="10"/>
      <name val="Tele-GroteskEEFet"/>
      <charset val="238"/>
    </font>
    <font>
      <sz val="10"/>
      <color indexed="10"/>
      <name val="Tele-GroteskEEFet"/>
      <charset val="238"/>
    </font>
    <font>
      <sz val="10"/>
      <color indexed="8"/>
      <name val="Tele-GroteskEEFet"/>
      <charset val="238"/>
    </font>
    <font>
      <sz val="10"/>
      <color theme="1"/>
      <name val="Tele-GroteskEEFet"/>
      <charset val="238"/>
    </font>
    <font>
      <sz val="10"/>
      <color rgb="FFFF0000"/>
      <name val="Tele-GroteskEEFet"/>
      <charset val="238"/>
    </font>
    <font>
      <i/>
      <sz val="10"/>
      <name val="Tele-GroteskEEFet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E20074"/>
      </top>
      <bottom/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50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4" fontId="4" fillId="0" borderId="0" applyFill="0" applyBorder="0" applyAlignment="0"/>
    <xf numFmtId="38" fontId="5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7" fillId="2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10" fillId="0" borderId="0"/>
    <xf numFmtId="0" fontId="6" fillId="0" borderId="0"/>
    <xf numFmtId="165" fontId="12" fillId="0" borderId="0"/>
    <xf numFmtId="0" fontId="13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6" fillId="0" borderId="0" applyFont="0" applyFill="0" applyBorder="0" applyAlignment="0" applyProtection="0"/>
    <xf numFmtId="49" fontId="4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</cellStyleXfs>
  <cellXfs count="84">
    <xf numFmtId="165" fontId="0" fillId="0" borderId="0" xfId="0" applyNumberFormat="1"/>
    <xf numFmtId="37" fontId="17" fillId="4" borderId="8" xfId="0" applyNumberFormat="1" applyFont="1" applyFill="1" applyBorder="1" applyAlignment="1" applyProtection="1">
      <alignment horizontal="center"/>
    </xf>
    <xf numFmtId="176" fontId="17" fillId="4" borderId="9" xfId="0" applyNumberFormat="1" applyFont="1" applyFill="1" applyBorder="1" applyAlignment="1" applyProtection="1">
      <alignment horizontal="right"/>
    </xf>
    <xf numFmtId="165" fontId="19" fillId="4" borderId="9" xfId="0" applyNumberFormat="1" applyFont="1" applyFill="1" applyBorder="1"/>
    <xf numFmtId="176" fontId="20" fillId="4" borderId="9" xfId="0" applyNumberFormat="1" applyFont="1" applyFill="1" applyBorder="1" applyAlignment="1" applyProtection="1">
      <alignment horizontal="right"/>
    </xf>
    <xf numFmtId="37" fontId="17" fillId="4" borderId="9" xfId="0" applyNumberFormat="1" applyFont="1" applyFill="1" applyBorder="1" applyAlignment="1" applyProtection="1">
      <alignment horizontal="center"/>
    </xf>
    <xf numFmtId="176" fontId="19" fillId="4" borderId="9" xfId="0" applyNumberFormat="1" applyFont="1" applyFill="1" applyBorder="1" applyAlignment="1" applyProtection="1">
      <alignment horizontal="right"/>
    </xf>
    <xf numFmtId="176" fontId="18" fillId="4" borderId="9" xfId="0" applyNumberFormat="1" applyFont="1" applyFill="1" applyBorder="1" applyAlignment="1" applyProtection="1">
      <alignment horizontal="right"/>
    </xf>
    <xf numFmtId="37" fontId="18" fillId="4" borderId="9" xfId="0" applyNumberFormat="1" applyFont="1" applyFill="1" applyBorder="1" applyAlignment="1" applyProtection="1">
      <alignment horizontal="center"/>
    </xf>
    <xf numFmtId="165" fontId="17" fillId="4" borderId="0" xfId="0" applyNumberFormat="1" applyFont="1" applyFill="1" applyBorder="1" applyAlignment="1" applyProtection="1">
      <alignment horizontal="left"/>
    </xf>
    <xf numFmtId="37" fontId="17" fillId="4" borderId="0" xfId="0" applyNumberFormat="1" applyFont="1" applyFill="1" applyBorder="1" applyProtection="1"/>
    <xf numFmtId="0" fontId="18" fillId="4" borderId="0" xfId="0" applyFont="1" applyFill="1" applyBorder="1" applyAlignment="1">
      <alignment vertical="top"/>
    </xf>
    <xf numFmtId="37" fontId="20" fillId="4" borderId="0" xfId="0" applyNumberFormat="1" applyFont="1" applyFill="1" applyBorder="1" applyProtection="1"/>
    <xf numFmtId="0" fontId="19" fillId="4" borderId="0" xfId="0" applyFont="1" applyFill="1" applyBorder="1" applyAlignment="1">
      <alignment vertical="top"/>
    </xf>
    <xf numFmtId="165" fontId="20" fillId="4" borderId="0" xfId="0" applyNumberFormat="1" applyFont="1" applyFill="1" applyBorder="1" applyAlignment="1" applyProtection="1">
      <alignment horizontal="right"/>
    </xf>
    <xf numFmtId="165" fontId="19" fillId="4" borderId="0" xfId="0" applyNumberFormat="1" applyFont="1" applyFill="1"/>
    <xf numFmtId="165" fontId="17" fillId="4" borderId="0" xfId="0" applyNumberFormat="1" applyFont="1" applyFill="1" applyAlignment="1" applyProtection="1">
      <alignment horizontal="left"/>
    </xf>
    <xf numFmtId="37" fontId="17" fillId="4" borderId="0" xfId="0" applyNumberFormat="1" applyFont="1" applyFill="1" applyProtection="1"/>
    <xf numFmtId="37" fontId="21" fillId="4" borderId="0" xfId="45" applyNumberFormat="1" applyFont="1" applyFill="1" applyBorder="1" applyProtection="1"/>
    <xf numFmtId="37" fontId="19" fillId="4" borderId="0" xfId="45" applyNumberFormat="1" applyFont="1" applyFill="1" applyBorder="1" applyProtection="1"/>
    <xf numFmtId="165" fontId="19" fillId="4" borderId="0" xfId="0" applyNumberFormat="1" applyFont="1" applyFill="1" applyBorder="1"/>
    <xf numFmtId="0" fontId="19" fillId="4" borderId="0" xfId="45" applyFont="1" applyFill="1" applyBorder="1"/>
    <xf numFmtId="37" fontId="18" fillId="4" borderId="0" xfId="45" applyNumberFormat="1" applyFont="1" applyFill="1" applyBorder="1" applyProtection="1"/>
    <xf numFmtId="0" fontId="18" fillId="6" borderId="0" xfId="0" applyFont="1" applyFill="1" applyBorder="1" applyAlignment="1">
      <alignment vertical="top"/>
    </xf>
    <xf numFmtId="165" fontId="17" fillId="4" borderId="0" xfId="0" applyNumberFormat="1" applyFont="1" applyFill="1" applyProtection="1"/>
    <xf numFmtId="176" fontId="17" fillId="4" borderId="9" xfId="0" applyNumberFormat="1" applyFont="1" applyFill="1" applyBorder="1" applyProtection="1"/>
    <xf numFmtId="176" fontId="22" fillId="4" borderId="9" xfId="0" applyNumberFormat="1" applyFont="1" applyFill="1" applyBorder="1" applyAlignment="1" applyProtection="1">
      <alignment horizontal="right"/>
    </xf>
    <xf numFmtId="37" fontId="17" fillId="5" borderId="8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Alignment="1" applyProtection="1">
      <alignment horizontal="right"/>
    </xf>
    <xf numFmtId="176" fontId="20" fillId="5" borderId="9" xfId="0" applyNumberFormat="1" applyFont="1" applyFill="1" applyBorder="1" applyAlignment="1" applyProtection="1">
      <alignment horizontal="right"/>
    </xf>
    <xf numFmtId="165" fontId="19" fillId="5" borderId="9" xfId="0" applyNumberFormat="1" applyFont="1" applyFill="1" applyBorder="1"/>
    <xf numFmtId="37" fontId="17" fillId="5" borderId="9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Protection="1"/>
    <xf numFmtId="176" fontId="23" fillId="4" borderId="9" xfId="0" applyNumberFormat="1" applyFont="1" applyFill="1" applyBorder="1" applyAlignment="1" applyProtection="1">
      <alignment horizontal="right"/>
    </xf>
    <xf numFmtId="176" fontId="18" fillId="4" borderId="9" xfId="0" applyNumberFormat="1" applyFont="1" applyFill="1" applyBorder="1" applyProtection="1"/>
    <xf numFmtId="165" fontId="12" fillId="4" borderId="0" xfId="0" applyNumberFormat="1" applyFont="1" applyFill="1"/>
    <xf numFmtId="165" fontId="15" fillId="4" borderId="0" xfId="0" applyNumberFormat="1" applyFont="1" applyFill="1"/>
    <xf numFmtId="165" fontId="16" fillId="4" borderId="0" xfId="0" applyNumberFormat="1" applyFont="1" applyFill="1"/>
    <xf numFmtId="165" fontId="14" fillId="4" borderId="0" xfId="0" applyNumberFormat="1" applyFont="1" applyFill="1" applyBorder="1"/>
    <xf numFmtId="165" fontId="24" fillId="4" borderId="0" xfId="0" applyNumberFormat="1" applyFont="1" applyFill="1" applyAlignment="1" applyProtection="1">
      <alignment horizontal="left"/>
    </xf>
    <xf numFmtId="165" fontId="25" fillId="5" borderId="5" xfId="0" applyNumberFormat="1" applyFont="1" applyFill="1" applyBorder="1" applyAlignment="1" applyProtection="1">
      <alignment horizontal="left" vertical="center" wrapText="1"/>
    </xf>
    <xf numFmtId="0" fontId="26" fillId="5" borderId="12" xfId="35" applyFont="1" applyFill="1" applyBorder="1" applyAlignment="1">
      <alignment horizontal="center"/>
    </xf>
    <xf numFmtId="165" fontId="25" fillId="5" borderId="0" xfId="0" applyNumberFormat="1" applyFont="1" applyFill="1" applyBorder="1" applyAlignment="1" applyProtection="1">
      <alignment horizontal="left" vertical="center" wrapText="1"/>
    </xf>
    <xf numFmtId="37" fontId="26" fillId="5" borderId="9" xfId="35" applyNumberFormat="1" applyFont="1" applyFill="1" applyBorder="1" applyAlignment="1" applyProtection="1">
      <alignment horizontal="center"/>
    </xf>
    <xf numFmtId="37" fontId="26" fillId="5" borderId="9" xfId="35" quotePrefix="1" applyNumberFormat="1" applyFont="1" applyFill="1" applyBorder="1" applyAlignment="1" applyProtection="1">
      <alignment horizontal="center"/>
    </xf>
    <xf numFmtId="165" fontId="25" fillId="5" borderId="7" xfId="0" applyNumberFormat="1" applyFont="1" applyFill="1" applyBorder="1" applyAlignment="1" applyProtection="1">
      <alignment horizontal="left" vertical="center" wrapText="1"/>
    </xf>
    <xf numFmtId="165" fontId="26" fillId="5" borderId="10" xfId="0" applyNumberFormat="1" applyFont="1" applyFill="1" applyBorder="1"/>
    <xf numFmtId="165" fontId="27" fillId="5" borderId="10" xfId="0" applyNumberFormat="1" applyFont="1" applyFill="1" applyBorder="1" applyAlignment="1">
      <alignment horizontal="center"/>
    </xf>
    <xf numFmtId="0" fontId="26" fillId="6" borderId="0" xfId="0" applyFont="1" applyFill="1" applyBorder="1" applyAlignment="1">
      <alignment vertical="top"/>
    </xf>
    <xf numFmtId="37" fontId="28" fillId="6" borderId="0" xfId="0" applyNumberFormat="1" applyFont="1" applyFill="1" applyBorder="1" applyProtection="1"/>
    <xf numFmtId="176" fontId="28" fillId="6" borderId="9" xfId="0" applyNumberFormat="1" applyFont="1" applyFill="1" applyBorder="1" applyAlignment="1" applyProtection="1">
      <alignment horizontal="right"/>
    </xf>
    <xf numFmtId="176" fontId="26" fillId="6" borderId="9" xfId="0" applyNumberFormat="1" applyFont="1" applyFill="1" applyBorder="1" applyAlignment="1" applyProtection="1">
      <alignment horizontal="right"/>
    </xf>
    <xf numFmtId="0" fontId="26" fillId="4" borderId="0" xfId="0" applyFont="1" applyFill="1" applyBorder="1" applyAlignment="1">
      <alignment vertical="top"/>
    </xf>
    <xf numFmtId="37" fontId="28" fillId="4" borderId="0" xfId="0" applyNumberFormat="1" applyFont="1" applyFill="1" applyBorder="1" applyProtection="1"/>
    <xf numFmtId="176" fontId="28" fillId="5" borderId="9" xfId="0" applyNumberFormat="1" applyFont="1" applyFill="1" applyBorder="1" applyAlignment="1" applyProtection="1">
      <alignment horizontal="right"/>
    </xf>
    <xf numFmtId="176" fontId="26" fillId="4" borderId="9" xfId="0" applyNumberFormat="1" applyFont="1" applyFill="1" applyBorder="1" applyAlignment="1" applyProtection="1">
      <alignment horizontal="right"/>
    </xf>
    <xf numFmtId="176" fontId="28" fillId="4" borderId="9" xfId="0" applyNumberFormat="1" applyFont="1" applyFill="1" applyBorder="1" applyAlignment="1" applyProtection="1">
      <alignment horizontal="right"/>
    </xf>
    <xf numFmtId="164" fontId="28" fillId="6" borderId="9" xfId="46" applyNumberFormat="1" applyFont="1" applyFill="1" applyBorder="1" applyAlignment="1" applyProtection="1">
      <alignment horizontal="right"/>
    </xf>
    <xf numFmtId="164" fontId="26" fillId="6" borderId="9" xfId="46" applyNumberFormat="1" applyFont="1" applyFill="1" applyBorder="1" applyAlignment="1" applyProtection="1">
      <alignment horizontal="right"/>
    </xf>
    <xf numFmtId="37" fontId="28" fillId="6" borderId="13" xfId="34" applyNumberFormat="1" applyFont="1" applyFill="1" applyBorder="1" applyProtection="1"/>
    <xf numFmtId="165" fontId="28" fillId="6" borderId="13" xfId="0" applyNumberFormat="1" applyFont="1" applyFill="1" applyBorder="1" applyProtection="1"/>
    <xf numFmtId="164" fontId="28" fillId="6" borderId="14" xfId="46" applyNumberFormat="1" applyFont="1" applyFill="1" applyBorder="1" applyAlignment="1" applyProtection="1">
      <alignment horizontal="right"/>
    </xf>
    <xf numFmtId="164" fontId="26" fillId="6" borderId="14" xfId="46" applyNumberFormat="1" applyFont="1" applyFill="1" applyBorder="1" applyAlignment="1" applyProtection="1">
      <alignment horizontal="right"/>
    </xf>
    <xf numFmtId="176" fontId="29" fillId="6" borderId="9" xfId="0" applyNumberFormat="1" applyFont="1" applyFill="1" applyBorder="1" applyAlignment="1" applyProtection="1">
      <alignment horizontal="right"/>
    </xf>
    <xf numFmtId="37" fontId="28" fillId="6" borderId="6" xfId="34" applyNumberFormat="1" applyFont="1" applyFill="1" applyBorder="1" applyProtection="1"/>
    <xf numFmtId="165" fontId="28" fillId="6" borderId="6" xfId="0" applyNumberFormat="1" applyFont="1" applyFill="1" applyBorder="1" applyProtection="1"/>
    <xf numFmtId="164" fontId="28" fillId="6" borderId="11" xfId="46" applyNumberFormat="1" applyFont="1" applyFill="1" applyBorder="1" applyAlignment="1" applyProtection="1">
      <alignment horizontal="right"/>
    </xf>
    <xf numFmtId="165" fontId="30" fillId="5" borderId="10" xfId="0" applyNumberFormat="1" applyFont="1" applyFill="1" applyBorder="1" applyAlignment="1">
      <alignment horizontal="center"/>
    </xf>
    <xf numFmtId="165" fontId="26" fillId="6" borderId="0" xfId="0" applyNumberFormat="1" applyFont="1" applyFill="1" applyBorder="1"/>
    <xf numFmtId="165" fontId="26" fillId="4" borderId="0" xfId="0" applyNumberFormat="1" applyFont="1" applyFill="1" applyBorder="1"/>
    <xf numFmtId="165" fontId="26" fillId="5" borderId="9" xfId="0" applyNumberFormat="1" applyFont="1" applyFill="1" applyBorder="1"/>
    <xf numFmtId="165" fontId="26" fillId="4" borderId="9" xfId="0" applyNumberFormat="1" applyFont="1" applyFill="1" applyBorder="1"/>
    <xf numFmtId="165" fontId="25" fillId="5" borderId="15" xfId="0" applyNumberFormat="1" applyFont="1" applyFill="1" applyBorder="1" applyAlignment="1" applyProtection="1">
      <alignment horizontal="left" vertical="center" wrapText="1"/>
    </xf>
    <xf numFmtId="165" fontId="25" fillId="5" borderId="16" xfId="0" applyNumberFormat="1" applyFont="1" applyFill="1" applyBorder="1" applyAlignment="1" applyProtection="1">
      <alignment horizontal="left" vertical="center" wrapText="1"/>
    </xf>
    <xf numFmtId="165" fontId="25" fillId="5" borderId="17" xfId="0" applyNumberFormat="1" applyFont="1" applyFill="1" applyBorder="1" applyAlignment="1" applyProtection="1">
      <alignment horizontal="left" vertical="center" wrapText="1"/>
    </xf>
    <xf numFmtId="165" fontId="28" fillId="4" borderId="0" xfId="0" applyNumberFormat="1" applyFont="1" applyFill="1" applyAlignment="1" applyProtection="1">
      <alignment horizontal="left"/>
    </xf>
    <xf numFmtId="37" fontId="31" fillId="4" borderId="0" xfId="45" applyNumberFormat="1" applyFont="1" applyFill="1" applyBorder="1" applyProtection="1"/>
    <xf numFmtId="0" fontId="26" fillId="6" borderId="13" xfId="0" applyFont="1" applyFill="1" applyBorder="1" applyAlignment="1">
      <alignment vertical="top"/>
    </xf>
    <xf numFmtId="37" fontId="28" fillId="6" borderId="13" xfId="0" applyNumberFormat="1" applyFont="1" applyFill="1" applyBorder="1" applyProtection="1"/>
    <xf numFmtId="165" fontId="28" fillId="6" borderId="6" xfId="0" applyNumberFormat="1" applyFont="1" applyFill="1" applyBorder="1" applyAlignment="1" applyProtection="1">
      <alignment horizontal="left"/>
    </xf>
    <xf numFmtId="37" fontId="28" fillId="6" borderId="6" xfId="0" applyNumberFormat="1" applyFont="1" applyFill="1" applyBorder="1" applyProtection="1"/>
    <xf numFmtId="176" fontId="26" fillId="6" borderId="11" xfId="0" applyNumberFormat="1" applyFont="1" applyFill="1" applyBorder="1" applyAlignment="1" applyProtection="1">
      <alignment horizontal="right"/>
    </xf>
    <xf numFmtId="176" fontId="28" fillId="6" borderId="11" xfId="0" applyNumberFormat="1" applyFont="1" applyFill="1" applyBorder="1" applyAlignment="1" applyProtection="1">
      <alignment horizontal="right"/>
    </xf>
    <xf numFmtId="165" fontId="26" fillId="4" borderId="0" xfId="0" applyNumberFormat="1" applyFont="1" applyFill="1"/>
  </cellXfs>
  <cellStyles count="5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]_#6 Temps &amp; Contractors" xfId="9"/>
    <cellStyle name="Comma [00]" xfId="10"/>
    <cellStyle name="Comma_#6 Temps &amp; Contractors" xfId="11"/>
    <cellStyle name="Currency [0]_#6 Temps &amp; Contractors" xfId="12"/>
    <cellStyle name="Currency [00]" xfId="13"/>
    <cellStyle name="Currency_#6 Temps &amp; Contractors" xfId="14"/>
    <cellStyle name="Date Short" xfId="15"/>
    <cellStyle name="DELTA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yperlink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Normál" xfId="0" builtinId="0"/>
    <cellStyle name="Normal - Style1" xfId="32"/>
    <cellStyle name="Normal_# 41-Market &amp;Trends" xfId="33"/>
    <cellStyle name="Normál_segments_0209" xfId="34"/>
    <cellStyle name="Normal_Sheet1" xfId="35"/>
    <cellStyle name="Percent [0]" xfId="36"/>
    <cellStyle name="Percent [00]" xfId="37"/>
    <cellStyle name="Percent [2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Stílus 1" xfId="45"/>
    <cellStyle name="Százalék" xfId="46" builtinId="5"/>
    <cellStyle name="Text Indent A" xfId="47"/>
    <cellStyle name="Text Indent B" xfId="48"/>
    <cellStyle name="Text Indent C" xfId="49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51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54" sqref="E54"/>
    </sheetView>
  </sheetViews>
  <sheetFormatPr defaultColWidth="8.5" defaultRowHeight="12"/>
  <cols>
    <col min="1" max="1" width="6.6640625" style="15" customWidth="1"/>
    <col min="2" max="2" width="5.83203125" style="15" customWidth="1"/>
    <col min="3" max="3" width="51" style="15" customWidth="1"/>
    <col min="4" max="12" width="12.83203125" style="15" customWidth="1"/>
    <col min="13" max="16384" width="8.5" style="15"/>
  </cols>
  <sheetData>
    <row r="1" spans="1:12" ht="12.75" customHeight="1">
      <c r="A1" s="40" t="s">
        <v>28</v>
      </c>
      <c r="B1" s="40"/>
      <c r="C1" s="72"/>
      <c r="D1" s="41">
        <v>2010</v>
      </c>
      <c r="E1" s="41">
        <v>2010</v>
      </c>
      <c r="F1" s="41">
        <v>2010</v>
      </c>
      <c r="G1" s="41">
        <v>2010</v>
      </c>
      <c r="H1" s="41">
        <v>2011</v>
      </c>
      <c r="I1" s="41">
        <v>2011</v>
      </c>
      <c r="J1" s="41">
        <v>2011</v>
      </c>
      <c r="K1" s="41">
        <v>2011</v>
      </c>
      <c r="L1" s="41">
        <v>2012</v>
      </c>
    </row>
    <row r="2" spans="1:12" ht="12.75" customHeight="1">
      <c r="A2" s="42"/>
      <c r="B2" s="42"/>
      <c r="C2" s="73"/>
      <c r="D2" s="43" t="s">
        <v>38</v>
      </c>
      <c r="E2" s="43" t="s">
        <v>45</v>
      </c>
      <c r="F2" s="43" t="s">
        <v>44</v>
      </c>
      <c r="G2" s="43" t="s">
        <v>43</v>
      </c>
      <c r="H2" s="43" t="s">
        <v>38</v>
      </c>
      <c r="I2" s="43" t="s">
        <v>45</v>
      </c>
      <c r="J2" s="43" t="s">
        <v>44</v>
      </c>
      <c r="K2" s="44" t="s">
        <v>43</v>
      </c>
      <c r="L2" s="43" t="s">
        <v>38</v>
      </c>
    </row>
    <row r="3" spans="1:12" ht="12.75" customHeight="1">
      <c r="A3" s="45"/>
      <c r="B3" s="45"/>
      <c r="C3" s="74"/>
      <c r="D3" s="46"/>
      <c r="E3" s="67"/>
      <c r="F3" s="67"/>
      <c r="G3" s="67"/>
      <c r="H3" s="46"/>
      <c r="I3" s="46"/>
      <c r="J3" s="46"/>
      <c r="K3" s="46"/>
      <c r="L3" s="46"/>
    </row>
    <row r="4" spans="1:12" ht="12.75" customHeight="1">
      <c r="A4" s="9"/>
      <c r="B4" s="9"/>
      <c r="C4" s="10"/>
      <c r="D4" s="27"/>
      <c r="E4" s="1"/>
      <c r="F4" s="1"/>
      <c r="G4" s="1"/>
      <c r="H4" s="27"/>
      <c r="I4" s="1"/>
      <c r="J4" s="1"/>
      <c r="K4" s="1"/>
      <c r="L4" s="27"/>
    </row>
    <row r="5" spans="1:12" ht="12.75" customHeight="1">
      <c r="A5" s="48" t="s">
        <v>29</v>
      </c>
      <c r="B5" s="49"/>
      <c r="C5" s="49"/>
      <c r="D5" s="50">
        <v>59207</v>
      </c>
      <c r="E5" s="50">
        <v>122333</v>
      </c>
      <c r="F5" s="50">
        <v>191052</v>
      </c>
      <c r="G5" s="50">
        <v>248304</v>
      </c>
      <c r="H5" s="50">
        <v>61484</v>
      </c>
      <c r="I5" s="50">
        <v>123287</v>
      </c>
      <c r="J5" s="50">
        <v>187253</v>
      </c>
      <c r="K5" s="50">
        <v>244983</v>
      </c>
      <c r="L5" s="50">
        <v>58126</v>
      </c>
    </row>
    <row r="6" spans="1:12" ht="12.75" customHeight="1">
      <c r="A6" s="11"/>
      <c r="B6" s="10"/>
      <c r="C6" s="10"/>
      <c r="D6" s="28"/>
      <c r="E6" s="2"/>
      <c r="F6" s="2"/>
      <c r="G6" s="2"/>
      <c r="H6" s="28"/>
      <c r="I6" s="2"/>
      <c r="J6" s="2"/>
      <c r="K6" s="2"/>
      <c r="L6" s="28"/>
    </row>
    <row r="7" spans="1:12" ht="12.75" customHeight="1">
      <c r="A7" s="52" t="s">
        <v>1</v>
      </c>
      <c r="B7" s="10"/>
      <c r="C7" s="10"/>
      <c r="D7" s="28"/>
      <c r="E7" s="2"/>
      <c r="F7" s="2"/>
      <c r="G7" s="2"/>
      <c r="H7" s="28"/>
      <c r="I7" s="2"/>
      <c r="J7" s="2"/>
      <c r="K7" s="3"/>
      <c r="L7" s="28"/>
    </row>
    <row r="8" spans="1:12" ht="12.75" customHeight="1">
      <c r="A8" s="11"/>
      <c r="B8" s="12" t="s">
        <v>2</v>
      </c>
      <c r="C8" s="12"/>
      <c r="D8" s="29">
        <v>511</v>
      </c>
      <c r="E8" s="4">
        <v>1351</v>
      </c>
      <c r="F8" s="4">
        <v>2035</v>
      </c>
      <c r="G8" s="4">
        <v>2313</v>
      </c>
      <c r="H8" s="29">
        <v>411</v>
      </c>
      <c r="I8" s="4">
        <v>11041</v>
      </c>
      <c r="J8" s="4">
        <v>16739</v>
      </c>
      <c r="K8" s="4">
        <v>17485</v>
      </c>
      <c r="L8" s="29">
        <v>0</v>
      </c>
    </row>
    <row r="9" spans="1:12" ht="12.75" customHeight="1">
      <c r="A9" s="11"/>
      <c r="B9" s="12" t="s">
        <v>3</v>
      </c>
      <c r="C9" s="12"/>
      <c r="D9" s="29">
        <v>1030</v>
      </c>
      <c r="E9" s="4">
        <v>1476</v>
      </c>
      <c r="F9" s="4">
        <v>2075</v>
      </c>
      <c r="G9" s="4">
        <v>6055</v>
      </c>
      <c r="H9" s="29">
        <v>1486</v>
      </c>
      <c r="I9" s="4">
        <v>1757</v>
      </c>
      <c r="J9" s="4">
        <v>2109</v>
      </c>
      <c r="K9" s="4">
        <v>6066</v>
      </c>
      <c r="L9" s="29">
        <v>465</v>
      </c>
    </row>
    <row r="10" spans="1:12" ht="12.75" customHeight="1">
      <c r="A10" s="11"/>
      <c r="B10" s="13" t="s">
        <v>26</v>
      </c>
      <c r="C10" s="12"/>
      <c r="D10" s="29">
        <v>0</v>
      </c>
      <c r="E10" s="4">
        <v>0</v>
      </c>
      <c r="F10" s="4">
        <v>0</v>
      </c>
      <c r="G10" s="4">
        <v>26970</v>
      </c>
      <c r="H10" s="29">
        <v>6341</v>
      </c>
      <c r="I10" s="4">
        <v>12686</v>
      </c>
      <c r="J10" s="4">
        <v>19006</v>
      </c>
      <c r="K10" s="4">
        <v>25350</v>
      </c>
      <c r="L10" s="29">
        <v>6085</v>
      </c>
    </row>
    <row r="11" spans="1:12" ht="12.75" customHeight="1">
      <c r="A11" s="11"/>
      <c r="B11" s="10"/>
      <c r="C11" s="10"/>
      <c r="D11" s="28"/>
      <c r="E11" s="2"/>
      <c r="F11" s="2"/>
      <c r="G11" s="2"/>
      <c r="H11" s="28"/>
      <c r="I11" s="2"/>
      <c r="J11" s="2"/>
      <c r="K11" s="2"/>
      <c r="L11" s="28"/>
    </row>
    <row r="12" spans="1:12" ht="12.75" customHeight="1">
      <c r="A12" s="48" t="s">
        <v>0</v>
      </c>
      <c r="B12" s="49"/>
      <c r="C12" s="49"/>
      <c r="D12" s="50">
        <f t="shared" ref="D12" si="0">D5-(D8+D9+D10)</f>
        <v>57666</v>
      </c>
      <c r="E12" s="50">
        <v>119506</v>
      </c>
      <c r="F12" s="50">
        <v>186942</v>
      </c>
      <c r="G12" s="50">
        <v>212966</v>
      </c>
      <c r="H12" s="50">
        <v>53246</v>
      </c>
      <c r="I12" s="50">
        <v>97803</v>
      </c>
      <c r="J12" s="50">
        <v>149399</v>
      </c>
      <c r="K12" s="50">
        <v>196082</v>
      </c>
      <c r="L12" s="50">
        <f>L5-(L8+L9+L10)</f>
        <v>51576</v>
      </c>
    </row>
    <row r="13" spans="1:12" ht="12.75" customHeight="1">
      <c r="A13" s="11"/>
      <c r="B13" s="10"/>
      <c r="C13" s="10"/>
      <c r="D13" s="28"/>
      <c r="E13" s="2"/>
      <c r="F13" s="2"/>
      <c r="G13" s="2"/>
      <c r="H13" s="28"/>
      <c r="I13" s="2"/>
      <c r="J13" s="2"/>
      <c r="K13" s="2"/>
      <c r="L13" s="28"/>
    </row>
    <row r="14" spans="1:12">
      <c r="A14" s="14" t="s">
        <v>4</v>
      </c>
      <c r="B14" s="12" t="s">
        <v>34</v>
      </c>
      <c r="C14" s="12"/>
      <c r="D14" s="29">
        <v>-24140</v>
      </c>
      <c r="E14" s="4">
        <v>-49425</v>
      </c>
      <c r="F14" s="4">
        <v>-74228</v>
      </c>
      <c r="G14" s="4">
        <v>-100872</v>
      </c>
      <c r="H14" s="29">
        <v>-23994</v>
      </c>
      <c r="I14" s="4">
        <v>-48018</v>
      </c>
      <c r="J14" s="4">
        <v>-72061</v>
      </c>
      <c r="K14" s="4">
        <v>-132915</v>
      </c>
      <c r="L14" s="29">
        <v>-25312</v>
      </c>
    </row>
    <row r="15" spans="1:12" ht="12.75" customHeight="1">
      <c r="A15" s="11"/>
      <c r="B15" s="10"/>
      <c r="C15" s="10"/>
      <c r="D15" s="28"/>
      <c r="E15" s="2"/>
      <c r="F15" s="2"/>
      <c r="G15" s="2"/>
      <c r="H15" s="28"/>
      <c r="I15" s="2"/>
      <c r="J15" s="2"/>
      <c r="K15" s="2"/>
      <c r="L15" s="28"/>
    </row>
    <row r="16" spans="1:12" ht="12.75" customHeight="1">
      <c r="A16" s="52" t="s">
        <v>5</v>
      </c>
      <c r="B16" s="53"/>
      <c r="C16" s="53"/>
      <c r="D16" s="54">
        <f t="shared" ref="D16" si="1">D12+D14</f>
        <v>33526</v>
      </c>
      <c r="E16" s="56">
        <v>70081</v>
      </c>
      <c r="F16" s="56">
        <v>112714</v>
      </c>
      <c r="G16" s="56">
        <v>112094</v>
      </c>
      <c r="H16" s="54">
        <v>29252</v>
      </c>
      <c r="I16" s="56">
        <v>49785</v>
      </c>
      <c r="J16" s="56">
        <v>77338</v>
      </c>
      <c r="K16" s="56">
        <v>63167</v>
      </c>
      <c r="L16" s="54">
        <f>L12+L14</f>
        <v>26264</v>
      </c>
    </row>
    <row r="17" spans="1:12" ht="12.75" customHeight="1">
      <c r="A17" s="52"/>
      <c r="B17" s="53"/>
      <c r="C17" s="53"/>
      <c r="D17" s="54"/>
      <c r="E17" s="56"/>
      <c r="F17" s="56"/>
      <c r="G17" s="56"/>
      <c r="H17" s="54"/>
      <c r="I17" s="56"/>
      <c r="J17" s="56"/>
      <c r="K17" s="56"/>
      <c r="L17" s="54"/>
    </row>
    <row r="18" spans="1:12" ht="12.75" customHeight="1">
      <c r="A18" s="49" t="s">
        <v>6</v>
      </c>
      <c r="B18" s="49"/>
      <c r="C18" s="49"/>
      <c r="D18" s="50">
        <v>147374</v>
      </c>
      <c r="E18" s="50">
        <v>297834</v>
      </c>
      <c r="F18" s="50">
        <v>452602</v>
      </c>
      <c r="G18" s="50">
        <v>609579</v>
      </c>
      <c r="H18" s="50">
        <v>142507</v>
      </c>
      <c r="I18" s="50">
        <v>286073</v>
      </c>
      <c r="J18" s="50">
        <v>438193</v>
      </c>
      <c r="K18" s="50">
        <v>597617</v>
      </c>
      <c r="L18" s="50">
        <v>146648</v>
      </c>
    </row>
    <row r="19" spans="1:12" ht="12.75" customHeight="1">
      <c r="A19" s="52"/>
      <c r="B19" s="53"/>
      <c r="C19" s="53"/>
      <c r="D19" s="54"/>
      <c r="E19" s="56"/>
      <c r="F19" s="56"/>
      <c r="G19" s="56"/>
      <c r="H19" s="54"/>
      <c r="I19" s="56"/>
      <c r="J19" s="56"/>
      <c r="K19" s="56"/>
      <c r="L19" s="54"/>
    </row>
    <row r="20" spans="1:12" ht="12.75" customHeight="1">
      <c r="A20" s="48" t="s">
        <v>30</v>
      </c>
      <c r="B20" s="49"/>
      <c r="C20" s="49"/>
      <c r="D20" s="57">
        <f t="shared" ref="D20" si="2">+D5/D18</f>
        <v>0.4017465767367378</v>
      </c>
      <c r="E20" s="57">
        <v>0.41074222553502959</v>
      </c>
      <c r="F20" s="57">
        <v>0.4221192129067039</v>
      </c>
      <c r="G20" s="57">
        <v>0.40733686691962812</v>
      </c>
      <c r="H20" s="57">
        <v>0.43144547285396506</v>
      </c>
      <c r="I20" s="57">
        <v>0.43096342541938598</v>
      </c>
      <c r="J20" s="57">
        <v>0.42732996647595922</v>
      </c>
      <c r="K20" s="57">
        <v>0.40993311769912838</v>
      </c>
      <c r="L20" s="57">
        <f>+L5/L18</f>
        <v>0.39636408270143475</v>
      </c>
    </row>
    <row r="21" spans="1:12" ht="12.75" customHeight="1">
      <c r="A21" s="59" t="s">
        <v>7</v>
      </c>
      <c r="B21" s="60"/>
      <c r="C21" s="60"/>
      <c r="D21" s="61">
        <f t="shared" ref="D21" si="3">D12/D18</f>
        <v>0.39129018687149703</v>
      </c>
      <c r="E21" s="61">
        <v>0.40125036093931521</v>
      </c>
      <c r="F21" s="61">
        <v>0.41303838692714573</v>
      </c>
      <c r="G21" s="61">
        <v>0.34936570977674758</v>
      </c>
      <c r="H21" s="61">
        <v>0.37363778621401056</v>
      </c>
      <c r="I21" s="61">
        <v>0.34188126806794072</v>
      </c>
      <c r="J21" s="61">
        <v>0.34094337426659027</v>
      </c>
      <c r="K21" s="61">
        <v>0.32810646283489259</v>
      </c>
      <c r="L21" s="61">
        <f>L12/L18</f>
        <v>0.35169930718455078</v>
      </c>
    </row>
    <row r="22" spans="1:12" ht="12.75" customHeight="1">
      <c r="D22" s="30"/>
      <c r="E22" s="3"/>
      <c r="F22" s="3"/>
      <c r="G22" s="3"/>
      <c r="H22" s="30"/>
      <c r="I22" s="3"/>
      <c r="J22" s="3"/>
      <c r="K22" s="3"/>
      <c r="L22" s="30"/>
    </row>
    <row r="23" spans="1:12" ht="12.75">
      <c r="A23" s="75" t="s">
        <v>8</v>
      </c>
      <c r="B23" s="16"/>
      <c r="C23" s="17"/>
      <c r="D23" s="31"/>
      <c r="E23" s="5"/>
      <c r="F23" s="5"/>
      <c r="G23" s="5"/>
      <c r="H23" s="31"/>
      <c r="I23" s="5"/>
      <c r="J23" s="5"/>
      <c r="K23" s="5"/>
      <c r="L23" s="31"/>
    </row>
    <row r="24" spans="1:12">
      <c r="D24" s="30"/>
      <c r="E24" s="3"/>
      <c r="F24" s="3"/>
      <c r="G24" s="3"/>
      <c r="H24" s="30"/>
      <c r="I24" s="3"/>
      <c r="J24" s="3"/>
      <c r="K24" s="3"/>
      <c r="L24" s="30"/>
    </row>
    <row r="25" spans="1:12">
      <c r="A25" s="18"/>
      <c r="B25" s="19" t="s">
        <v>9</v>
      </c>
      <c r="C25" s="20"/>
      <c r="D25" s="29">
        <v>46441</v>
      </c>
      <c r="E25" s="6">
        <v>95038</v>
      </c>
      <c r="F25" s="6">
        <v>72104</v>
      </c>
      <c r="G25" s="6">
        <v>72208</v>
      </c>
      <c r="H25" s="29">
        <v>76180</v>
      </c>
      <c r="I25" s="4">
        <v>91154</v>
      </c>
      <c r="J25" s="4">
        <v>49843</v>
      </c>
      <c r="K25" s="4">
        <v>49865</v>
      </c>
      <c r="L25" s="29">
        <v>64908</v>
      </c>
    </row>
    <row r="26" spans="1:12">
      <c r="A26" s="18"/>
      <c r="B26" s="19" t="s">
        <v>10</v>
      </c>
      <c r="C26" s="20"/>
      <c r="D26" s="29">
        <v>30005</v>
      </c>
      <c r="E26" s="6">
        <v>48584</v>
      </c>
      <c r="F26" s="6">
        <v>47253</v>
      </c>
      <c r="G26" s="6">
        <v>46647</v>
      </c>
      <c r="H26" s="29">
        <v>34318</v>
      </c>
      <c r="I26" s="4">
        <v>55894</v>
      </c>
      <c r="J26" s="4">
        <v>55375</v>
      </c>
      <c r="K26" s="4">
        <v>70155</v>
      </c>
      <c r="L26" s="29">
        <v>64714</v>
      </c>
    </row>
    <row r="27" spans="1:12">
      <c r="A27" s="18"/>
      <c r="B27" s="19" t="s">
        <v>11</v>
      </c>
      <c r="C27" s="20"/>
      <c r="D27" s="29">
        <v>264811</v>
      </c>
      <c r="E27" s="6">
        <v>241651</v>
      </c>
      <c r="F27" s="6">
        <v>204942</v>
      </c>
      <c r="G27" s="6">
        <v>234164</v>
      </c>
      <c r="H27" s="29">
        <v>235923</v>
      </c>
      <c r="I27" s="4">
        <v>192727</v>
      </c>
      <c r="J27" s="4">
        <v>223661</v>
      </c>
      <c r="K27" s="4">
        <v>230166</v>
      </c>
      <c r="L27" s="29">
        <v>216121</v>
      </c>
    </row>
    <row r="28" spans="1:12">
      <c r="A28" s="18"/>
      <c r="B28" s="19" t="s">
        <v>12</v>
      </c>
      <c r="C28" s="20"/>
      <c r="D28" s="29">
        <v>15110</v>
      </c>
      <c r="E28" s="6">
        <v>21682</v>
      </c>
      <c r="F28" s="6">
        <v>21716</v>
      </c>
      <c r="G28" s="6">
        <v>8828</v>
      </c>
      <c r="H28" s="29">
        <v>9208</v>
      </c>
      <c r="I28" s="4">
        <v>9132</v>
      </c>
      <c r="J28" s="4">
        <v>8247</v>
      </c>
      <c r="K28" s="4">
        <v>17928</v>
      </c>
      <c r="L28" s="29">
        <v>17504</v>
      </c>
    </row>
    <row r="29" spans="1:12">
      <c r="A29" s="18"/>
      <c r="B29" s="12" t="s">
        <v>13</v>
      </c>
      <c r="C29" s="20"/>
      <c r="D29" s="29">
        <v>0</v>
      </c>
      <c r="E29" s="6">
        <v>0</v>
      </c>
      <c r="F29" s="6">
        <v>0</v>
      </c>
      <c r="G29" s="6">
        <v>0</v>
      </c>
      <c r="H29" s="29">
        <v>0</v>
      </c>
      <c r="I29" s="4">
        <v>0</v>
      </c>
      <c r="J29" s="4">
        <v>0</v>
      </c>
      <c r="K29" s="4">
        <v>0</v>
      </c>
      <c r="L29" s="29">
        <v>0</v>
      </c>
    </row>
    <row r="30" spans="1:12">
      <c r="A30" s="18"/>
      <c r="B30" s="12" t="s">
        <v>14</v>
      </c>
      <c r="C30" s="20"/>
      <c r="D30" s="29">
        <v>-45634</v>
      </c>
      <c r="E30" s="6">
        <v>-33679</v>
      </c>
      <c r="F30" s="6">
        <v>-18051</v>
      </c>
      <c r="G30" s="6">
        <v>-15841</v>
      </c>
      <c r="H30" s="29">
        <v>-25968</v>
      </c>
      <c r="I30" s="4">
        <v>-15727</v>
      </c>
      <c r="J30" s="4">
        <v>-15087</v>
      </c>
      <c r="K30" s="4">
        <v>-14451</v>
      </c>
      <c r="L30" s="29">
        <v>-41364</v>
      </c>
    </row>
    <row r="31" spans="1:12">
      <c r="A31" s="18"/>
      <c r="B31" s="12" t="s">
        <v>15</v>
      </c>
      <c r="C31" s="20"/>
      <c r="D31" s="29">
        <v>-45373</v>
      </c>
      <c r="E31" s="6">
        <v>-75871</v>
      </c>
      <c r="F31" s="6">
        <v>-49437</v>
      </c>
      <c r="G31" s="6">
        <v>-56560</v>
      </c>
      <c r="H31" s="29">
        <v>-59210</v>
      </c>
      <c r="I31" s="4">
        <v>-38120</v>
      </c>
      <c r="J31" s="4">
        <v>-49650</v>
      </c>
      <c r="K31" s="4">
        <v>-65286</v>
      </c>
      <c r="L31" s="29">
        <v>-38259</v>
      </c>
    </row>
    <row r="32" spans="1:12" ht="12.75" customHeight="1">
      <c r="A32" s="48" t="s">
        <v>16</v>
      </c>
      <c r="B32" s="49"/>
      <c r="C32" s="49"/>
      <c r="D32" s="51">
        <f t="shared" ref="D32" si="4">+SUM(D25:D31)</f>
        <v>265360</v>
      </c>
      <c r="E32" s="51">
        <v>297405</v>
      </c>
      <c r="F32" s="51">
        <v>278527</v>
      </c>
      <c r="G32" s="51">
        <v>289446</v>
      </c>
      <c r="H32" s="51">
        <v>270451</v>
      </c>
      <c r="I32" s="50">
        <v>295060</v>
      </c>
      <c r="J32" s="50">
        <v>272389</v>
      </c>
      <c r="K32" s="50">
        <v>288377</v>
      </c>
      <c r="L32" s="51">
        <f>+SUM(L25:L31)</f>
        <v>283624</v>
      </c>
    </row>
    <row r="33" spans="1:12">
      <c r="A33" s="21"/>
      <c r="B33" s="21"/>
      <c r="C33" s="20"/>
      <c r="D33" s="30"/>
      <c r="E33" s="3"/>
      <c r="F33" s="3"/>
      <c r="G33" s="3"/>
      <c r="H33" s="30"/>
      <c r="I33" s="3"/>
      <c r="J33" s="3"/>
      <c r="K33" s="3"/>
      <c r="L33" s="30"/>
    </row>
    <row r="34" spans="1:12">
      <c r="A34" s="18"/>
      <c r="B34" s="12" t="s">
        <v>16</v>
      </c>
      <c r="C34" s="20"/>
      <c r="D34" s="29">
        <f t="shared" ref="D34" si="5">+D32</f>
        <v>265360</v>
      </c>
      <c r="E34" s="6">
        <v>297405</v>
      </c>
      <c r="F34" s="6">
        <v>278527</v>
      </c>
      <c r="G34" s="6">
        <v>289446</v>
      </c>
      <c r="H34" s="29">
        <v>270451</v>
      </c>
      <c r="I34" s="4">
        <v>295060</v>
      </c>
      <c r="J34" s="4">
        <v>272389</v>
      </c>
      <c r="K34" s="4">
        <v>288377</v>
      </c>
      <c r="L34" s="29">
        <f>+L32</f>
        <v>283624</v>
      </c>
    </row>
    <row r="35" spans="1:12">
      <c r="A35" s="18"/>
      <c r="B35" s="12" t="s">
        <v>17</v>
      </c>
      <c r="C35" s="20"/>
      <c r="D35" s="29">
        <v>620510</v>
      </c>
      <c r="E35" s="6">
        <v>573735</v>
      </c>
      <c r="F35" s="6">
        <v>583257</v>
      </c>
      <c r="G35" s="6">
        <v>594712</v>
      </c>
      <c r="H35" s="29">
        <v>602830</v>
      </c>
      <c r="I35" s="4">
        <v>545474</v>
      </c>
      <c r="J35" s="4">
        <v>581300</v>
      </c>
      <c r="K35" s="4">
        <v>556091</v>
      </c>
      <c r="L35" s="29">
        <v>559752</v>
      </c>
    </row>
    <row r="36" spans="1:12" ht="12.75">
      <c r="A36" s="49" t="s">
        <v>18</v>
      </c>
      <c r="B36" s="49"/>
      <c r="C36" s="68"/>
      <c r="D36" s="51">
        <f t="shared" ref="D36" si="6">+D34+D35</f>
        <v>885870</v>
      </c>
      <c r="E36" s="51">
        <v>871140</v>
      </c>
      <c r="F36" s="51">
        <v>861784</v>
      </c>
      <c r="G36" s="51">
        <v>884158</v>
      </c>
      <c r="H36" s="51">
        <v>873281</v>
      </c>
      <c r="I36" s="50">
        <v>840534</v>
      </c>
      <c r="J36" s="50">
        <v>853689</v>
      </c>
      <c r="K36" s="50">
        <v>844468</v>
      </c>
      <c r="L36" s="51">
        <f>+L34+L35</f>
        <v>843376</v>
      </c>
    </row>
    <row r="37" spans="1:12" ht="12.75" customHeight="1">
      <c r="A37" s="76"/>
      <c r="B37" s="76"/>
      <c r="C37" s="69"/>
      <c r="D37" s="70"/>
      <c r="E37" s="71"/>
      <c r="F37" s="71"/>
      <c r="G37" s="71"/>
      <c r="H37" s="70"/>
      <c r="I37" s="71"/>
      <c r="J37" s="71"/>
      <c r="K37" s="71"/>
      <c r="L37" s="70"/>
    </row>
    <row r="38" spans="1:12" ht="12.75" customHeight="1">
      <c r="A38" s="77" t="s">
        <v>19</v>
      </c>
      <c r="B38" s="78"/>
      <c r="C38" s="78"/>
      <c r="D38" s="62">
        <f t="shared" ref="D38" si="7">+D34/D36</f>
        <v>0.29954733764547847</v>
      </c>
      <c r="E38" s="62">
        <v>0.34139747916523178</v>
      </c>
      <c r="F38" s="62">
        <v>0.32319815638257382</v>
      </c>
      <c r="G38" s="62">
        <v>0.3273690901399976</v>
      </c>
      <c r="H38" s="62">
        <v>0.30969527563292915</v>
      </c>
      <c r="I38" s="61">
        <v>0.35103874441723953</v>
      </c>
      <c r="J38" s="61">
        <v>0.31907287079955349</v>
      </c>
      <c r="K38" s="61">
        <v>0.34148955318614799</v>
      </c>
      <c r="L38" s="61">
        <f>+L34/L36</f>
        <v>0.33629602929179869</v>
      </c>
    </row>
    <row r="39" spans="1:12">
      <c r="A39" s="16"/>
      <c r="B39" s="16"/>
      <c r="C39" s="17"/>
      <c r="D39" s="31"/>
      <c r="E39" s="8"/>
      <c r="F39" s="8"/>
      <c r="G39" s="8"/>
      <c r="H39" s="31"/>
      <c r="I39" s="5"/>
      <c r="J39" s="5"/>
      <c r="K39" s="5"/>
      <c r="L39" s="31"/>
    </row>
    <row r="40" spans="1:12" ht="12.75">
      <c r="A40" s="75" t="s">
        <v>27</v>
      </c>
      <c r="D40" s="30"/>
      <c r="E40" s="3"/>
      <c r="F40" s="3"/>
      <c r="G40" s="3"/>
      <c r="H40" s="30"/>
      <c r="I40" s="3"/>
      <c r="J40" s="3"/>
      <c r="K40" s="3"/>
      <c r="L40" s="30"/>
    </row>
    <row r="41" spans="1:12">
      <c r="A41" s="18"/>
      <c r="B41" s="22"/>
      <c r="C41" s="20"/>
      <c r="D41" s="28"/>
      <c r="E41" s="7"/>
      <c r="F41" s="7"/>
      <c r="G41" s="7"/>
      <c r="H41" s="28"/>
      <c r="I41" s="2"/>
      <c r="J41" s="2"/>
      <c r="K41" s="2"/>
      <c r="L41" s="28"/>
    </row>
    <row r="42" spans="1:12">
      <c r="A42" s="18"/>
      <c r="B42" s="12" t="s">
        <v>22</v>
      </c>
      <c r="C42" s="20"/>
      <c r="D42" s="29">
        <v>39817</v>
      </c>
      <c r="E42" s="6">
        <v>92353</v>
      </c>
      <c r="F42" s="6">
        <v>148185</v>
      </c>
      <c r="G42" s="6">
        <v>164670</v>
      </c>
      <c r="H42" s="29">
        <v>44620</v>
      </c>
      <c r="I42" s="4">
        <v>95464</v>
      </c>
      <c r="J42" s="4">
        <v>134233</v>
      </c>
      <c r="K42" s="4">
        <v>168781</v>
      </c>
      <c r="L42" s="29">
        <v>22255</v>
      </c>
    </row>
    <row r="43" spans="1:12" ht="12.75" customHeight="1">
      <c r="A43" s="11"/>
      <c r="B43" s="12" t="s">
        <v>23</v>
      </c>
      <c r="C43" s="12"/>
      <c r="D43" s="29">
        <v>18370</v>
      </c>
      <c r="E43" s="6">
        <v>-21808</v>
      </c>
      <c r="F43" s="6">
        <v>-18878</v>
      </c>
      <c r="G43" s="6">
        <v>-52848</v>
      </c>
      <c r="H43" s="29">
        <v>-25775</v>
      </c>
      <c r="I43" s="4">
        <v>-20213</v>
      </c>
      <c r="J43" s="4">
        <v>-41417</v>
      </c>
      <c r="K43" s="4">
        <v>-77752</v>
      </c>
      <c r="L43" s="29">
        <v>-15712</v>
      </c>
    </row>
    <row r="44" spans="1:12">
      <c r="A44" s="21"/>
      <c r="B44" s="12" t="s">
        <v>24</v>
      </c>
      <c r="C44" s="20"/>
      <c r="D44" s="29">
        <v>39174</v>
      </c>
      <c r="E44" s="6">
        <v>17120</v>
      </c>
      <c r="F44" s="6">
        <v>39584</v>
      </c>
      <c r="G44" s="6">
        <v>34327</v>
      </c>
      <c r="H44" s="29">
        <v>-8160</v>
      </c>
      <c r="I44" s="4">
        <v>11413</v>
      </c>
      <c r="J44" s="4">
        <v>7109</v>
      </c>
      <c r="K44" s="4">
        <v>-997</v>
      </c>
      <c r="L44" s="29">
        <v>21781</v>
      </c>
    </row>
    <row r="45" spans="1:12" ht="13.5" thickBot="1">
      <c r="A45" s="79" t="s">
        <v>25</v>
      </c>
      <c r="B45" s="79"/>
      <c r="C45" s="80"/>
      <c r="D45" s="81">
        <f t="shared" ref="D45" si="8">+D42+D43-D44</f>
        <v>19013</v>
      </c>
      <c r="E45" s="81">
        <v>53425</v>
      </c>
      <c r="F45" s="81">
        <v>89723</v>
      </c>
      <c r="G45" s="81">
        <v>77495</v>
      </c>
      <c r="H45" s="81">
        <v>27005</v>
      </c>
      <c r="I45" s="82">
        <v>63838</v>
      </c>
      <c r="J45" s="82">
        <v>85707</v>
      </c>
      <c r="K45" s="82">
        <v>92026</v>
      </c>
      <c r="L45" s="81">
        <f t="shared" ref="L45" si="9">+L42+L43-L44</f>
        <v>-15238</v>
      </c>
    </row>
    <row r="47" spans="1:12">
      <c r="A47" s="20" t="s">
        <v>21</v>
      </c>
    </row>
    <row r="48" spans="1:12">
      <c r="A48" s="20" t="s">
        <v>33</v>
      </c>
    </row>
    <row r="49" spans="1:1">
      <c r="A49" s="20" t="s">
        <v>20</v>
      </c>
    </row>
    <row r="50" spans="1:1">
      <c r="A50" s="20" t="s">
        <v>31</v>
      </c>
    </row>
    <row r="51" spans="1:1">
      <c r="A51" s="20" t="s">
        <v>32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33"/>
  <sheetViews>
    <sheetView zoomScaleNormal="100" workbookViewId="0">
      <pane xSplit="3" ySplit="3" topLeftCell="D4" activePane="bottomRight" state="frozen"/>
      <selection activeCell="L7" sqref="L7"/>
      <selection pane="topRight" activeCell="L7" sqref="L7"/>
      <selection pane="bottomLeft" activeCell="L7" sqref="L7"/>
      <selection pane="bottomRight" activeCell="C36" sqref="C36"/>
    </sheetView>
  </sheetViews>
  <sheetFormatPr defaultColWidth="8.5" defaultRowHeight="12.75"/>
  <cols>
    <col min="1" max="1" width="6.6640625" style="36" customWidth="1"/>
    <col min="2" max="2" width="5.83203125" style="36" customWidth="1"/>
    <col min="3" max="3" width="57.1640625" style="36" customWidth="1"/>
    <col min="4" max="12" width="12.83203125" style="36" customWidth="1"/>
    <col min="13" max="16384" width="8.5" style="36"/>
  </cols>
  <sheetData>
    <row r="1" spans="1:12" s="35" customFormat="1" ht="12.75" customHeight="1">
      <c r="A1" s="40" t="s">
        <v>28</v>
      </c>
      <c r="B1" s="40"/>
      <c r="C1" s="40"/>
      <c r="D1" s="41">
        <v>2010</v>
      </c>
      <c r="E1" s="41">
        <v>2010</v>
      </c>
      <c r="F1" s="41">
        <v>2010</v>
      </c>
      <c r="G1" s="41">
        <v>2010</v>
      </c>
      <c r="H1" s="41">
        <v>2011</v>
      </c>
      <c r="I1" s="41">
        <v>2011</v>
      </c>
      <c r="J1" s="41">
        <v>2011</v>
      </c>
      <c r="K1" s="41">
        <v>2011</v>
      </c>
      <c r="L1" s="41">
        <v>2012</v>
      </c>
    </row>
    <row r="2" spans="1:12" s="35" customFormat="1" ht="12.75" customHeight="1">
      <c r="A2" s="42"/>
      <c r="B2" s="42"/>
      <c r="C2" s="42"/>
      <c r="D2" s="43" t="s">
        <v>38</v>
      </c>
      <c r="E2" s="43" t="s">
        <v>45</v>
      </c>
      <c r="F2" s="43" t="s">
        <v>44</v>
      </c>
      <c r="G2" s="43" t="s">
        <v>43</v>
      </c>
      <c r="H2" s="43" t="s">
        <v>38</v>
      </c>
      <c r="I2" s="43" t="s">
        <v>45</v>
      </c>
      <c r="J2" s="43" t="s">
        <v>44</v>
      </c>
      <c r="K2" s="44" t="s">
        <v>43</v>
      </c>
      <c r="L2" s="43" t="s">
        <v>38</v>
      </c>
    </row>
    <row r="3" spans="1:12" ht="12.75" customHeight="1">
      <c r="A3" s="45"/>
      <c r="B3" s="45"/>
      <c r="C3" s="45"/>
      <c r="D3" s="46"/>
      <c r="E3" s="67"/>
      <c r="F3" s="67"/>
      <c r="G3" s="67"/>
      <c r="H3" s="46"/>
      <c r="I3" s="46"/>
      <c r="J3" s="46"/>
      <c r="K3" s="46"/>
      <c r="L3" s="46"/>
    </row>
    <row r="4" spans="1:12" ht="12.75" customHeight="1">
      <c r="A4" s="9"/>
      <c r="B4" s="9"/>
      <c r="C4" s="10"/>
      <c r="D4" s="27"/>
      <c r="E4" s="1"/>
      <c r="F4" s="1"/>
      <c r="G4" s="1"/>
      <c r="H4" s="27"/>
      <c r="I4" s="1"/>
      <c r="J4" s="1"/>
      <c r="K4" s="1"/>
      <c r="L4" s="27"/>
    </row>
    <row r="5" spans="1:12" ht="12.75" customHeight="1">
      <c r="A5" s="48" t="s">
        <v>29</v>
      </c>
      <c r="B5" s="49"/>
      <c r="C5" s="49"/>
      <c r="D5" s="50">
        <v>59207</v>
      </c>
      <c r="E5" s="50">
        <v>63126</v>
      </c>
      <c r="F5" s="50">
        <v>68719</v>
      </c>
      <c r="G5" s="50">
        <v>57252</v>
      </c>
      <c r="H5" s="50">
        <v>61484</v>
      </c>
      <c r="I5" s="50">
        <v>61803</v>
      </c>
      <c r="J5" s="50">
        <v>63966</v>
      </c>
      <c r="K5" s="50">
        <v>57730</v>
      </c>
      <c r="L5" s="50">
        <v>58126</v>
      </c>
    </row>
    <row r="6" spans="1:12" ht="12.75" customHeight="1">
      <c r="A6" s="11"/>
      <c r="B6" s="10"/>
      <c r="C6" s="10"/>
      <c r="D6" s="28"/>
      <c r="E6" s="2"/>
      <c r="F6" s="2"/>
      <c r="G6" s="2"/>
      <c r="H6" s="28"/>
      <c r="I6" s="2"/>
      <c r="J6" s="2"/>
      <c r="K6" s="2"/>
      <c r="L6" s="28"/>
    </row>
    <row r="7" spans="1:12" ht="12.75" customHeight="1">
      <c r="A7" s="52" t="s">
        <v>1</v>
      </c>
      <c r="B7" s="10"/>
      <c r="C7" s="10"/>
      <c r="D7" s="28"/>
      <c r="E7" s="2"/>
      <c r="F7" s="2"/>
      <c r="G7" s="2"/>
      <c r="H7" s="28"/>
      <c r="I7" s="2"/>
      <c r="J7" s="2"/>
      <c r="K7" s="3"/>
      <c r="L7" s="28"/>
    </row>
    <row r="8" spans="1:12" ht="12.75" customHeight="1">
      <c r="A8" s="11"/>
      <c r="B8" s="12" t="s">
        <v>2</v>
      </c>
      <c r="C8" s="12"/>
      <c r="D8" s="29">
        <v>511</v>
      </c>
      <c r="E8" s="4">
        <v>840</v>
      </c>
      <c r="F8" s="4">
        <v>684</v>
      </c>
      <c r="G8" s="4">
        <v>278</v>
      </c>
      <c r="H8" s="29">
        <v>411</v>
      </c>
      <c r="I8" s="4">
        <v>10630</v>
      </c>
      <c r="J8" s="4">
        <v>5698</v>
      </c>
      <c r="K8" s="4">
        <v>746</v>
      </c>
      <c r="L8" s="29">
        <v>0</v>
      </c>
    </row>
    <row r="9" spans="1:12" ht="12.75" customHeight="1">
      <c r="A9" s="11"/>
      <c r="B9" s="12" t="s">
        <v>3</v>
      </c>
      <c r="C9" s="12"/>
      <c r="D9" s="29">
        <v>1030</v>
      </c>
      <c r="E9" s="4">
        <v>446</v>
      </c>
      <c r="F9" s="4">
        <v>599</v>
      </c>
      <c r="G9" s="4">
        <v>3980</v>
      </c>
      <c r="H9" s="29">
        <v>1486</v>
      </c>
      <c r="I9" s="4">
        <v>271</v>
      </c>
      <c r="J9" s="4">
        <v>352</v>
      </c>
      <c r="K9" s="4">
        <v>3957</v>
      </c>
      <c r="L9" s="29">
        <v>465</v>
      </c>
    </row>
    <row r="10" spans="1:12" ht="12.75" customHeight="1">
      <c r="A10" s="11"/>
      <c r="B10" s="13" t="s">
        <v>26</v>
      </c>
      <c r="C10" s="12"/>
      <c r="D10" s="29">
        <v>0</v>
      </c>
      <c r="E10" s="4">
        <v>0</v>
      </c>
      <c r="F10" s="4">
        <v>0</v>
      </c>
      <c r="G10" s="4">
        <v>26970</v>
      </c>
      <c r="H10" s="29">
        <v>6341</v>
      </c>
      <c r="I10" s="4">
        <v>6345</v>
      </c>
      <c r="J10" s="4">
        <v>6320</v>
      </c>
      <c r="K10" s="4">
        <v>6344</v>
      </c>
      <c r="L10" s="29">
        <v>6085</v>
      </c>
    </row>
    <row r="11" spans="1:12" ht="12.75" customHeight="1">
      <c r="A11" s="11"/>
      <c r="B11" s="10"/>
      <c r="C11" s="10"/>
      <c r="D11" s="28"/>
      <c r="E11" s="2"/>
      <c r="F11" s="2"/>
      <c r="G11" s="2"/>
      <c r="H11" s="28"/>
      <c r="I11" s="2"/>
      <c r="J11" s="2"/>
      <c r="K11" s="2"/>
      <c r="L11" s="28"/>
    </row>
    <row r="12" spans="1:12" ht="12.75" customHeight="1">
      <c r="A12" s="48" t="s">
        <v>0</v>
      </c>
      <c r="B12" s="49"/>
      <c r="C12" s="49"/>
      <c r="D12" s="50">
        <v>57666</v>
      </c>
      <c r="E12" s="50">
        <v>61840</v>
      </c>
      <c r="F12" s="50">
        <v>67436</v>
      </c>
      <c r="G12" s="50">
        <v>26024</v>
      </c>
      <c r="H12" s="50">
        <v>53246</v>
      </c>
      <c r="I12" s="50">
        <v>44557</v>
      </c>
      <c r="J12" s="50">
        <v>51596</v>
      </c>
      <c r="K12" s="50">
        <v>46683</v>
      </c>
      <c r="L12" s="50">
        <v>51576</v>
      </c>
    </row>
    <row r="13" spans="1:12" ht="12.75" customHeight="1">
      <c r="A13" s="11"/>
      <c r="B13" s="10"/>
      <c r="C13" s="10"/>
      <c r="D13" s="28"/>
      <c r="E13" s="2"/>
      <c r="F13" s="2"/>
      <c r="G13" s="2"/>
      <c r="H13" s="28"/>
      <c r="I13" s="2"/>
      <c r="J13" s="2"/>
      <c r="K13" s="2"/>
      <c r="L13" s="28"/>
    </row>
    <row r="14" spans="1:12" ht="12.75" customHeight="1">
      <c r="A14" s="14" t="s">
        <v>4</v>
      </c>
      <c r="B14" s="12" t="s">
        <v>34</v>
      </c>
      <c r="C14" s="12"/>
      <c r="D14" s="29">
        <v>-24140</v>
      </c>
      <c r="E14" s="4">
        <v>-25285</v>
      </c>
      <c r="F14" s="4">
        <v>-24803</v>
      </c>
      <c r="G14" s="4">
        <v>-26644</v>
      </c>
      <c r="H14" s="29">
        <v>-23994</v>
      </c>
      <c r="I14" s="4">
        <v>-24024</v>
      </c>
      <c r="J14" s="4">
        <v>-24043</v>
      </c>
      <c r="K14" s="4">
        <v>-60854</v>
      </c>
      <c r="L14" s="29">
        <v>-25312</v>
      </c>
    </row>
    <row r="15" spans="1:12" ht="12.75" customHeight="1">
      <c r="A15" s="11"/>
      <c r="B15" s="10"/>
      <c r="C15" s="10"/>
      <c r="D15" s="28"/>
      <c r="E15" s="2"/>
      <c r="F15" s="2"/>
      <c r="G15" s="2"/>
      <c r="H15" s="28"/>
      <c r="I15" s="2"/>
      <c r="J15" s="2"/>
      <c r="K15" s="2"/>
      <c r="L15" s="28"/>
    </row>
    <row r="16" spans="1:12" ht="12.75" customHeight="1">
      <c r="A16" s="52" t="s">
        <v>5</v>
      </c>
      <c r="B16" s="53"/>
      <c r="C16" s="53"/>
      <c r="D16" s="54">
        <v>33526</v>
      </c>
      <c r="E16" s="56">
        <v>36555</v>
      </c>
      <c r="F16" s="56">
        <v>42633</v>
      </c>
      <c r="G16" s="56">
        <v>-620</v>
      </c>
      <c r="H16" s="54">
        <v>29252</v>
      </c>
      <c r="I16" s="56">
        <v>20533</v>
      </c>
      <c r="J16" s="56">
        <v>27553</v>
      </c>
      <c r="K16" s="56">
        <v>-14171</v>
      </c>
      <c r="L16" s="54">
        <v>26264</v>
      </c>
    </row>
    <row r="17" spans="1:12" ht="12.75" customHeight="1">
      <c r="A17" s="52"/>
      <c r="B17" s="53"/>
      <c r="C17" s="53"/>
      <c r="D17" s="54"/>
      <c r="E17" s="56"/>
      <c r="F17" s="56"/>
      <c r="G17" s="56"/>
      <c r="H17" s="54"/>
      <c r="I17" s="56"/>
      <c r="J17" s="56"/>
      <c r="K17" s="56"/>
      <c r="L17" s="54"/>
    </row>
    <row r="18" spans="1:12" ht="12.75" customHeight="1">
      <c r="A18" s="49" t="s">
        <v>6</v>
      </c>
      <c r="B18" s="49"/>
      <c r="C18" s="49"/>
      <c r="D18" s="50">
        <v>147374</v>
      </c>
      <c r="E18" s="50">
        <v>150460</v>
      </c>
      <c r="F18" s="50">
        <v>154768</v>
      </c>
      <c r="G18" s="50">
        <v>156977</v>
      </c>
      <c r="H18" s="50">
        <v>142507</v>
      </c>
      <c r="I18" s="50">
        <v>143566</v>
      </c>
      <c r="J18" s="50">
        <v>152120</v>
      </c>
      <c r="K18" s="50">
        <v>159424</v>
      </c>
      <c r="L18" s="50">
        <v>146648</v>
      </c>
    </row>
    <row r="19" spans="1:12" ht="12.75" customHeight="1">
      <c r="A19" s="52"/>
      <c r="B19" s="53"/>
      <c r="C19" s="53"/>
      <c r="D19" s="54"/>
      <c r="E19" s="56"/>
      <c r="F19" s="56"/>
      <c r="G19" s="56"/>
      <c r="H19" s="54"/>
      <c r="I19" s="56"/>
      <c r="J19" s="56"/>
      <c r="K19" s="56"/>
      <c r="L19" s="54"/>
    </row>
    <row r="20" spans="1:12" s="37" customFormat="1" ht="12.75" customHeight="1">
      <c r="A20" s="48" t="s">
        <v>30</v>
      </c>
      <c r="B20" s="49"/>
      <c r="C20" s="49"/>
      <c r="D20" s="57">
        <v>0.4017465767367378</v>
      </c>
      <c r="E20" s="57">
        <v>0.41955336966635648</v>
      </c>
      <c r="F20" s="57">
        <v>0.4440129742582446</v>
      </c>
      <c r="G20" s="57">
        <v>0.36471585009268875</v>
      </c>
      <c r="H20" s="57">
        <v>0.43144547285396506</v>
      </c>
      <c r="I20" s="57">
        <v>0.4304849337586894</v>
      </c>
      <c r="J20" s="57">
        <v>0.42049697607152248</v>
      </c>
      <c r="K20" s="57">
        <v>0.36211611802488958</v>
      </c>
      <c r="L20" s="57">
        <v>0.39636408270143475</v>
      </c>
    </row>
    <row r="21" spans="1:12" s="37" customFormat="1" ht="12.75" customHeight="1">
      <c r="A21" s="59" t="s">
        <v>7</v>
      </c>
      <c r="B21" s="60"/>
      <c r="C21" s="60"/>
      <c r="D21" s="61">
        <v>0.39129018687149703</v>
      </c>
      <c r="E21" s="61">
        <v>0.41100624750764325</v>
      </c>
      <c r="F21" s="61">
        <v>0.43572314690375269</v>
      </c>
      <c r="G21" s="61">
        <v>0.16578224835485453</v>
      </c>
      <c r="H21" s="61">
        <v>0.37363778621401056</v>
      </c>
      <c r="I21" s="61">
        <v>0.31035899864870514</v>
      </c>
      <c r="J21" s="61">
        <v>0.33917959505653433</v>
      </c>
      <c r="K21" s="61">
        <v>0.2928229124849458</v>
      </c>
      <c r="L21" s="61">
        <v>0.35169930718455078</v>
      </c>
    </row>
    <row r="22" spans="1:12" s="37" customFormat="1" ht="12.75" customHeight="1">
      <c r="A22" s="16"/>
      <c r="B22" s="16"/>
      <c r="C22" s="17"/>
      <c r="D22" s="31"/>
      <c r="E22" s="8"/>
      <c r="F22" s="8"/>
      <c r="G22" s="8"/>
      <c r="H22" s="31"/>
      <c r="I22" s="5"/>
      <c r="J22" s="5"/>
      <c r="K22" s="5"/>
      <c r="L22" s="31"/>
    </row>
    <row r="23" spans="1:12">
      <c r="A23" s="75" t="s">
        <v>27</v>
      </c>
      <c r="B23" s="15"/>
      <c r="C23" s="15"/>
      <c r="D23" s="30"/>
      <c r="E23" s="3"/>
      <c r="F23" s="3"/>
      <c r="G23" s="3"/>
      <c r="H23" s="30"/>
      <c r="I23" s="3"/>
      <c r="J23" s="3"/>
      <c r="K23" s="3"/>
      <c r="L23" s="30"/>
    </row>
    <row r="24" spans="1:12">
      <c r="A24" s="18"/>
      <c r="B24" s="22"/>
      <c r="C24" s="20"/>
      <c r="D24" s="28"/>
      <c r="E24" s="7"/>
      <c r="F24" s="7"/>
      <c r="G24" s="7"/>
      <c r="H24" s="28"/>
      <c r="I24" s="2"/>
      <c r="J24" s="2"/>
      <c r="K24" s="2"/>
      <c r="L24" s="28"/>
    </row>
    <row r="25" spans="1:12">
      <c r="A25" s="18"/>
      <c r="B25" s="12" t="s">
        <v>22</v>
      </c>
      <c r="C25" s="20"/>
      <c r="D25" s="29">
        <v>39817</v>
      </c>
      <c r="E25" s="6">
        <v>52536</v>
      </c>
      <c r="F25" s="6">
        <v>55832</v>
      </c>
      <c r="G25" s="6">
        <v>16485</v>
      </c>
      <c r="H25" s="29">
        <v>44620</v>
      </c>
      <c r="I25" s="4">
        <v>50844</v>
      </c>
      <c r="J25" s="4">
        <v>38769</v>
      </c>
      <c r="K25" s="4">
        <v>34548</v>
      </c>
      <c r="L25" s="29">
        <v>22255</v>
      </c>
    </row>
    <row r="26" spans="1:12" ht="12.75" customHeight="1">
      <c r="A26" s="11"/>
      <c r="B26" s="12" t="s">
        <v>23</v>
      </c>
      <c r="C26" s="12"/>
      <c r="D26" s="29">
        <v>18370</v>
      </c>
      <c r="E26" s="6">
        <v>-40178</v>
      </c>
      <c r="F26" s="6">
        <v>2930</v>
      </c>
      <c r="G26" s="6">
        <v>-33970</v>
      </c>
      <c r="H26" s="29">
        <v>-25775</v>
      </c>
      <c r="I26" s="4">
        <v>5562</v>
      </c>
      <c r="J26" s="4">
        <v>-21204</v>
      </c>
      <c r="K26" s="4">
        <v>-36335</v>
      </c>
      <c r="L26" s="29">
        <v>-15712</v>
      </c>
    </row>
    <row r="27" spans="1:12" s="35" customFormat="1">
      <c r="A27" s="21"/>
      <c r="B27" s="12" t="s">
        <v>24</v>
      </c>
      <c r="C27" s="20"/>
      <c r="D27" s="29">
        <v>39174</v>
      </c>
      <c r="E27" s="6">
        <v>-22054</v>
      </c>
      <c r="F27" s="6">
        <v>22464</v>
      </c>
      <c r="G27" s="6">
        <v>-5257</v>
      </c>
      <c r="H27" s="29">
        <v>-8160</v>
      </c>
      <c r="I27" s="4">
        <v>19573</v>
      </c>
      <c r="J27" s="4">
        <v>-4304</v>
      </c>
      <c r="K27" s="4">
        <v>-8106</v>
      </c>
      <c r="L27" s="29">
        <v>21781</v>
      </c>
    </row>
    <row r="28" spans="1:12" ht="13.5" thickBot="1">
      <c r="A28" s="79" t="s">
        <v>25</v>
      </c>
      <c r="B28" s="79"/>
      <c r="C28" s="80"/>
      <c r="D28" s="81">
        <f t="shared" ref="D28:L28" si="0">+D25+D26-D27</f>
        <v>19013</v>
      </c>
      <c r="E28" s="81">
        <f t="shared" si="0"/>
        <v>34412</v>
      </c>
      <c r="F28" s="81">
        <f t="shared" si="0"/>
        <v>36298</v>
      </c>
      <c r="G28" s="81">
        <f t="shared" si="0"/>
        <v>-12228</v>
      </c>
      <c r="H28" s="81">
        <f t="shared" si="0"/>
        <v>27005</v>
      </c>
      <c r="I28" s="82">
        <v>36833</v>
      </c>
      <c r="J28" s="82">
        <v>21869</v>
      </c>
      <c r="K28" s="82">
        <v>6319</v>
      </c>
      <c r="L28" s="81">
        <v>-15238</v>
      </c>
    </row>
    <row r="30" spans="1:12" s="38" customFormat="1">
      <c r="A30" s="20" t="s">
        <v>21</v>
      </c>
    </row>
    <row r="31" spans="1:12" s="38" customFormat="1">
      <c r="A31" s="20" t="s">
        <v>33</v>
      </c>
    </row>
    <row r="32" spans="1:12" s="38" customFormat="1">
      <c r="A32" s="20" t="s">
        <v>20</v>
      </c>
    </row>
    <row r="33" spans="1:1" s="38" customFormat="1">
      <c r="A33" s="20" t="s">
        <v>31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64"/>
  <sheetViews>
    <sheetView zoomScaleNormal="100" workbookViewId="0">
      <pane xSplit="3" ySplit="3" topLeftCell="D4" activePane="bottomRight" state="frozen"/>
      <selection activeCell="L7" sqref="L7"/>
      <selection pane="topRight" activeCell="L7" sqref="L7"/>
      <selection pane="bottomLeft" activeCell="L7" sqref="L7"/>
      <selection pane="bottomRight" activeCell="N15" sqref="N15"/>
    </sheetView>
  </sheetViews>
  <sheetFormatPr defaultColWidth="8.5" defaultRowHeight="12"/>
  <cols>
    <col min="1" max="1" width="3.5" style="15" customWidth="1"/>
    <col min="2" max="2" width="23.6640625" style="15" customWidth="1"/>
    <col min="3" max="3" width="43.83203125" style="15" customWidth="1"/>
    <col min="4" max="12" width="12.83203125" style="15" customWidth="1"/>
    <col min="13" max="16384" width="8.5" style="15"/>
  </cols>
  <sheetData>
    <row r="1" spans="1:12" ht="12.75">
      <c r="A1" s="40" t="s">
        <v>35</v>
      </c>
      <c r="B1" s="40"/>
      <c r="C1" s="40"/>
      <c r="D1" s="41">
        <v>2010</v>
      </c>
      <c r="E1" s="41">
        <v>2010</v>
      </c>
      <c r="F1" s="41">
        <v>2010</v>
      </c>
      <c r="G1" s="41">
        <v>2010</v>
      </c>
      <c r="H1" s="41">
        <v>2011</v>
      </c>
      <c r="I1" s="41">
        <v>2011</v>
      </c>
      <c r="J1" s="41">
        <v>2011</v>
      </c>
      <c r="K1" s="41">
        <v>2011</v>
      </c>
      <c r="L1" s="41">
        <v>2012</v>
      </c>
    </row>
    <row r="2" spans="1:12" ht="12.75">
      <c r="A2" s="42"/>
      <c r="B2" s="42"/>
      <c r="C2" s="42"/>
      <c r="D2" s="43" t="s">
        <v>38</v>
      </c>
      <c r="E2" s="43" t="s">
        <v>45</v>
      </c>
      <c r="F2" s="43" t="s">
        <v>44</v>
      </c>
      <c r="G2" s="43" t="s">
        <v>43</v>
      </c>
      <c r="H2" s="43" t="s">
        <v>38</v>
      </c>
      <c r="I2" s="43" t="s">
        <v>45</v>
      </c>
      <c r="J2" s="43" t="s">
        <v>44</v>
      </c>
      <c r="K2" s="44" t="s">
        <v>43</v>
      </c>
      <c r="L2" s="43" t="s">
        <v>38</v>
      </c>
    </row>
    <row r="3" spans="1:12" ht="12.75">
      <c r="A3" s="45"/>
      <c r="B3" s="45"/>
      <c r="C3" s="45"/>
      <c r="D3" s="46"/>
      <c r="E3" s="47"/>
      <c r="F3" s="47"/>
      <c r="G3" s="47"/>
      <c r="H3" s="46"/>
      <c r="I3" s="47"/>
      <c r="J3" s="47"/>
      <c r="K3" s="47"/>
      <c r="L3" s="46"/>
    </row>
    <row r="4" spans="1:12" ht="7.5" customHeight="1">
      <c r="A4" s="24"/>
      <c r="B4" s="16"/>
      <c r="C4" s="17"/>
      <c r="D4" s="31"/>
      <c r="E4" s="5"/>
      <c r="F4" s="5"/>
      <c r="G4" s="5"/>
      <c r="H4" s="31"/>
      <c r="I4" s="5"/>
      <c r="J4" s="5"/>
      <c r="K4" s="5"/>
      <c r="L4" s="31"/>
    </row>
    <row r="5" spans="1:12" ht="15">
      <c r="A5" s="39" t="s">
        <v>39</v>
      </c>
      <c r="B5" s="16"/>
      <c r="C5" s="17"/>
      <c r="D5" s="31"/>
      <c r="E5" s="5"/>
      <c r="F5" s="5"/>
      <c r="G5" s="5"/>
      <c r="H5" s="31"/>
      <c r="I5" s="5"/>
      <c r="J5" s="5"/>
      <c r="K5" s="5"/>
      <c r="L5" s="31"/>
    </row>
    <row r="6" spans="1:12" ht="11.25" customHeight="1">
      <c r="A6" s="16"/>
      <c r="B6" s="16"/>
      <c r="C6" s="17"/>
      <c r="D6" s="31"/>
      <c r="E6" s="5"/>
      <c r="F6" s="5"/>
      <c r="G6" s="5"/>
      <c r="H6" s="31"/>
      <c r="I6" s="5"/>
      <c r="J6" s="5"/>
      <c r="K6" s="5"/>
      <c r="L6" s="31"/>
    </row>
    <row r="7" spans="1:12" ht="12.75" customHeight="1">
      <c r="A7" s="23" t="s">
        <v>29</v>
      </c>
      <c r="B7" s="49"/>
      <c r="C7" s="49"/>
      <c r="D7" s="50">
        <v>41235</v>
      </c>
      <c r="E7" s="51">
        <v>85709</v>
      </c>
      <c r="F7" s="51">
        <v>134055</v>
      </c>
      <c r="G7" s="51">
        <v>173799</v>
      </c>
      <c r="H7" s="50">
        <v>44499</v>
      </c>
      <c r="I7" s="50">
        <v>88512</v>
      </c>
      <c r="J7" s="50">
        <v>133210</v>
      </c>
      <c r="K7" s="50">
        <v>171819</v>
      </c>
      <c r="L7" s="50">
        <v>41091</v>
      </c>
    </row>
    <row r="8" spans="1:12" ht="12.75" customHeight="1">
      <c r="A8" s="11"/>
      <c r="B8" s="10"/>
      <c r="C8" s="10"/>
      <c r="D8" s="28"/>
      <c r="E8" s="7"/>
      <c r="F8" s="7"/>
      <c r="G8" s="7"/>
      <c r="H8" s="28"/>
      <c r="I8" s="2"/>
      <c r="J8" s="2"/>
      <c r="K8" s="2"/>
      <c r="L8" s="28"/>
    </row>
    <row r="9" spans="1:12" ht="12.75" customHeight="1">
      <c r="A9" s="13" t="s">
        <v>1</v>
      </c>
      <c r="B9" s="12"/>
      <c r="C9" s="12"/>
      <c r="D9" s="29"/>
      <c r="E9" s="6"/>
      <c r="F9" s="6"/>
      <c r="G9" s="6"/>
      <c r="H9" s="29"/>
      <c r="I9" s="4"/>
      <c r="J9" s="4"/>
      <c r="K9" s="4"/>
      <c r="L9" s="29"/>
    </row>
    <row r="10" spans="1:12" ht="12.75" customHeight="1">
      <c r="A10" s="13"/>
      <c r="B10" s="12" t="s">
        <v>36</v>
      </c>
      <c r="C10" s="12"/>
      <c r="D10" s="29">
        <v>6268</v>
      </c>
      <c r="E10" s="6">
        <v>13252</v>
      </c>
      <c r="F10" s="6">
        <v>19837</v>
      </c>
      <c r="G10" s="6">
        <v>28890</v>
      </c>
      <c r="H10" s="29">
        <v>6205</v>
      </c>
      <c r="I10" s="4">
        <v>22499</v>
      </c>
      <c r="J10" s="4">
        <v>33793</v>
      </c>
      <c r="K10" s="4">
        <v>43596</v>
      </c>
      <c r="L10" s="29">
        <v>5387</v>
      </c>
    </row>
    <row r="11" spans="1:12" ht="12.75" customHeight="1">
      <c r="A11" s="13"/>
      <c r="B11" s="12"/>
      <c r="C11" s="12"/>
      <c r="D11" s="29"/>
      <c r="E11" s="6"/>
      <c r="F11" s="6"/>
      <c r="G11" s="6"/>
      <c r="H11" s="29"/>
      <c r="I11" s="4"/>
      <c r="J11" s="4"/>
      <c r="K11" s="4"/>
      <c r="L11" s="29"/>
    </row>
    <row r="12" spans="1:12" ht="12.75" customHeight="1">
      <c r="A12" s="48" t="s">
        <v>0</v>
      </c>
      <c r="B12" s="49"/>
      <c r="C12" s="49"/>
      <c r="D12" s="50">
        <f t="shared" ref="D12:E12" si="0">D7-D10</f>
        <v>34967</v>
      </c>
      <c r="E12" s="51">
        <f t="shared" si="0"/>
        <v>72457</v>
      </c>
      <c r="F12" s="51">
        <f>F7-F10</f>
        <v>114218</v>
      </c>
      <c r="G12" s="51">
        <f>G7-G10</f>
        <v>144909</v>
      </c>
      <c r="H12" s="50">
        <f>H7-H10</f>
        <v>38294</v>
      </c>
      <c r="I12" s="50">
        <f t="shared" ref="I12" si="1">I7-I10</f>
        <v>66013</v>
      </c>
      <c r="J12" s="50">
        <f>J7-J10</f>
        <v>99417</v>
      </c>
      <c r="K12" s="50">
        <v>128223</v>
      </c>
      <c r="L12" s="50">
        <f>L7-L10</f>
        <v>35704</v>
      </c>
    </row>
    <row r="13" spans="1:12" ht="12.75" customHeight="1">
      <c r="A13" s="52"/>
      <c r="B13" s="53"/>
      <c r="C13" s="53"/>
      <c r="D13" s="54"/>
      <c r="E13" s="55"/>
      <c r="F13" s="55"/>
      <c r="G13" s="55"/>
      <c r="H13" s="54"/>
      <c r="I13" s="56"/>
      <c r="J13" s="56"/>
      <c r="K13" s="56"/>
      <c r="L13" s="54"/>
    </row>
    <row r="14" spans="1:12" ht="12.75" customHeight="1">
      <c r="A14" s="49" t="s">
        <v>6</v>
      </c>
      <c r="B14" s="49"/>
      <c r="C14" s="49"/>
      <c r="D14" s="50">
        <v>104709</v>
      </c>
      <c r="E14" s="51">
        <v>212070</v>
      </c>
      <c r="F14" s="51">
        <v>321177</v>
      </c>
      <c r="G14" s="51">
        <v>432054</v>
      </c>
      <c r="H14" s="50">
        <v>101132</v>
      </c>
      <c r="I14" s="50">
        <v>205108</v>
      </c>
      <c r="J14" s="50">
        <v>311366</v>
      </c>
      <c r="K14" s="50">
        <v>422794</v>
      </c>
      <c r="L14" s="50">
        <v>104510</v>
      </c>
    </row>
    <row r="15" spans="1:12" ht="12.75" customHeight="1">
      <c r="A15" s="52"/>
      <c r="B15" s="53"/>
      <c r="C15" s="53"/>
      <c r="D15" s="54"/>
      <c r="E15" s="55"/>
      <c r="F15" s="55"/>
      <c r="G15" s="55"/>
      <c r="H15" s="54"/>
      <c r="I15" s="56"/>
      <c r="J15" s="56"/>
      <c r="K15" s="56"/>
      <c r="L15" s="54"/>
    </row>
    <row r="16" spans="1:12" ht="12.75" customHeight="1">
      <c r="A16" s="48" t="s">
        <v>30</v>
      </c>
      <c r="B16" s="49"/>
      <c r="C16" s="49"/>
      <c r="D16" s="57">
        <f t="shared" ref="D16:E16" si="2">D7/D14</f>
        <v>0.39380569005529609</v>
      </c>
      <c r="E16" s="58">
        <f t="shared" si="2"/>
        <v>0.40415428867826664</v>
      </c>
      <c r="F16" s="58">
        <f>F7/F14</f>
        <v>0.41738667463734952</v>
      </c>
      <c r="G16" s="58">
        <f>G7/G14</f>
        <v>0.40226221722284716</v>
      </c>
      <c r="H16" s="57">
        <f>H7/H14</f>
        <v>0.4400090970217142</v>
      </c>
      <c r="I16" s="57">
        <f t="shared" ref="I16" si="3">I7/I14</f>
        <v>0.4315385065428945</v>
      </c>
      <c r="J16" s="57">
        <f>J7/J14</f>
        <v>0.42782448950752489</v>
      </c>
      <c r="K16" s="57">
        <v>0.40638940003878959</v>
      </c>
      <c r="L16" s="57">
        <f>L7/L14</f>
        <v>0.39317768634580424</v>
      </c>
    </row>
    <row r="17" spans="1:12" ht="12.75" customHeight="1">
      <c r="A17" s="59" t="s">
        <v>7</v>
      </c>
      <c r="B17" s="60"/>
      <c r="C17" s="60"/>
      <c r="D17" s="61">
        <f t="shared" ref="D17:E17" si="4">D12/D14</f>
        <v>0.33394455108920912</v>
      </c>
      <c r="E17" s="62">
        <f t="shared" si="4"/>
        <v>0.34166548781062855</v>
      </c>
      <c r="F17" s="62">
        <f>F12/F14</f>
        <v>0.35562322333168317</v>
      </c>
      <c r="G17" s="62">
        <f>G12/G14</f>
        <v>0.33539557555305588</v>
      </c>
      <c r="H17" s="61">
        <f t="shared" ref="H17" si="5">H12/H14</f>
        <v>0.37865364078629909</v>
      </c>
      <c r="I17" s="61">
        <f>I12/I14</f>
        <v>0.32184507674005891</v>
      </c>
      <c r="J17" s="61">
        <f>J12/J14</f>
        <v>0.31929305062209745</v>
      </c>
      <c r="K17" s="61">
        <v>0.30327535395488109</v>
      </c>
      <c r="L17" s="61">
        <f t="shared" ref="L17" si="6">L12/L14</f>
        <v>0.341632379676586</v>
      </c>
    </row>
    <row r="18" spans="1:12" ht="7.5" customHeight="1">
      <c r="A18" s="17"/>
      <c r="B18" s="17"/>
      <c r="C18" s="17"/>
      <c r="D18" s="32"/>
      <c r="E18" s="34"/>
      <c r="F18" s="34"/>
      <c r="G18" s="34"/>
      <c r="H18" s="32"/>
      <c r="I18" s="25"/>
      <c r="J18" s="25"/>
      <c r="K18" s="25"/>
      <c r="L18" s="32"/>
    </row>
    <row r="19" spans="1:12" ht="15">
      <c r="A19" s="39" t="s">
        <v>40</v>
      </c>
      <c r="B19" s="16"/>
      <c r="C19" s="17"/>
      <c r="D19" s="31"/>
      <c r="E19" s="8"/>
      <c r="F19" s="8"/>
      <c r="G19" s="8"/>
      <c r="H19" s="31"/>
      <c r="I19" s="5"/>
      <c r="J19" s="5"/>
      <c r="K19" s="5"/>
      <c r="L19" s="31"/>
    </row>
    <row r="20" spans="1:12" ht="11.25" customHeight="1">
      <c r="A20" s="9"/>
      <c r="B20" s="9"/>
      <c r="C20" s="10"/>
      <c r="D20" s="31"/>
      <c r="E20" s="8"/>
      <c r="F20" s="8"/>
      <c r="G20" s="8"/>
      <c r="H20" s="31"/>
      <c r="I20" s="5"/>
      <c r="J20" s="5"/>
      <c r="K20" s="5"/>
      <c r="L20" s="31"/>
    </row>
    <row r="21" spans="1:12" ht="12.75" customHeight="1">
      <c r="A21" s="48" t="s">
        <v>29</v>
      </c>
      <c r="B21" s="49"/>
      <c r="C21" s="49"/>
      <c r="D21" s="50">
        <v>5062</v>
      </c>
      <c r="E21" s="51">
        <v>10175</v>
      </c>
      <c r="F21" s="51">
        <v>14101</v>
      </c>
      <c r="G21" s="51">
        <v>19912</v>
      </c>
      <c r="H21" s="50">
        <v>4906</v>
      </c>
      <c r="I21" s="50">
        <v>10299</v>
      </c>
      <c r="J21" s="50">
        <v>15628</v>
      </c>
      <c r="K21" s="50">
        <v>22534</v>
      </c>
      <c r="L21" s="50">
        <v>6095</v>
      </c>
    </row>
    <row r="22" spans="1:12" ht="12.75" customHeight="1">
      <c r="A22" s="11"/>
      <c r="B22" s="10"/>
      <c r="C22" s="10"/>
      <c r="D22" s="28"/>
      <c r="E22" s="7"/>
      <c r="F22" s="7"/>
      <c r="G22" s="7"/>
      <c r="H22" s="28"/>
      <c r="I22" s="2"/>
      <c r="J22" s="2"/>
      <c r="K22" s="2"/>
      <c r="L22" s="28"/>
    </row>
    <row r="23" spans="1:12" ht="12.75" customHeight="1">
      <c r="A23" s="13" t="s">
        <v>1</v>
      </c>
      <c r="B23" s="12"/>
      <c r="C23" s="12"/>
      <c r="D23" s="29"/>
      <c r="E23" s="6"/>
      <c r="F23" s="6"/>
      <c r="G23" s="6"/>
      <c r="H23" s="29"/>
      <c r="I23" s="4"/>
      <c r="J23" s="4"/>
      <c r="K23" s="4"/>
      <c r="L23" s="29"/>
    </row>
    <row r="24" spans="1:12" ht="12.75" customHeight="1">
      <c r="A24" s="13"/>
      <c r="B24" s="12" t="s">
        <v>37</v>
      </c>
      <c r="C24" s="12"/>
      <c r="D24" s="29">
        <v>1054</v>
      </c>
      <c r="E24" s="6">
        <v>1996</v>
      </c>
      <c r="F24" s="6">
        <v>3311</v>
      </c>
      <c r="G24" s="6">
        <v>5156</v>
      </c>
      <c r="H24" s="29">
        <v>1053</v>
      </c>
      <c r="I24" s="4">
        <v>2005</v>
      </c>
      <c r="J24" s="4">
        <v>3081</v>
      </c>
      <c r="K24" s="4">
        <v>4090</v>
      </c>
      <c r="L24" s="29">
        <v>1147</v>
      </c>
    </row>
    <row r="25" spans="1:12" ht="12.75" customHeight="1">
      <c r="A25" s="13"/>
      <c r="B25" s="12"/>
      <c r="C25" s="12"/>
      <c r="D25" s="29"/>
      <c r="E25" s="6"/>
      <c r="F25" s="6"/>
      <c r="G25" s="6"/>
      <c r="H25" s="29"/>
      <c r="I25" s="4"/>
      <c r="J25" s="4"/>
      <c r="K25" s="4"/>
      <c r="L25" s="29"/>
    </row>
    <row r="26" spans="1:12" ht="12.75" customHeight="1">
      <c r="A26" s="48" t="s">
        <v>0</v>
      </c>
      <c r="B26" s="49"/>
      <c r="C26" s="49"/>
      <c r="D26" s="50">
        <f t="shared" ref="D26:E26" si="7">D21-D24</f>
        <v>4008</v>
      </c>
      <c r="E26" s="51">
        <f t="shared" si="7"/>
        <v>8179</v>
      </c>
      <c r="F26" s="51">
        <f>F21-F24</f>
        <v>10790</v>
      </c>
      <c r="G26" s="51">
        <f>G21-G24</f>
        <v>14756</v>
      </c>
      <c r="H26" s="50">
        <f t="shared" ref="H26:I26" si="8">H21-H24</f>
        <v>3853</v>
      </c>
      <c r="I26" s="50">
        <f t="shared" si="8"/>
        <v>8294</v>
      </c>
      <c r="J26" s="50">
        <f>J21-J24</f>
        <v>12547</v>
      </c>
      <c r="K26" s="50">
        <v>18444</v>
      </c>
      <c r="L26" s="50">
        <f t="shared" ref="L26" si="9">L21-L24</f>
        <v>4948</v>
      </c>
    </row>
    <row r="27" spans="1:12" ht="12.75" customHeight="1">
      <c r="A27" s="52"/>
      <c r="B27" s="53"/>
      <c r="C27" s="53"/>
      <c r="D27" s="54"/>
      <c r="E27" s="55"/>
      <c r="F27" s="55"/>
      <c r="G27" s="55"/>
      <c r="H27" s="54"/>
      <c r="I27" s="56"/>
      <c r="J27" s="56"/>
      <c r="K27" s="56"/>
      <c r="L27" s="54"/>
    </row>
    <row r="28" spans="1:12" ht="12.75" customHeight="1">
      <c r="A28" s="49" t="s">
        <v>6</v>
      </c>
      <c r="B28" s="49"/>
      <c r="C28" s="49"/>
      <c r="D28" s="50">
        <v>29375</v>
      </c>
      <c r="E28" s="51">
        <v>58443</v>
      </c>
      <c r="F28" s="51">
        <v>84961</v>
      </c>
      <c r="G28" s="51">
        <v>117869</v>
      </c>
      <c r="H28" s="50">
        <v>28071</v>
      </c>
      <c r="I28" s="50">
        <v>54300</v>
      </c>
      <c r="J28" s="50">
        <v>85076</v>
      </c>
      <c r="K28" s="50">
        <v>122237</v>
      </c>
      <c r="L28" s="50">
        <v>27833</v>
      </c>
    </row>
    <row r="29" spans="1:12" ht="12.75" customHeight="1">
      <c r="A29" s="52"/>
      <c r="B29" s="53"/>
      <c r="C29" s="53"/>
      <c r="D29" s="54"/>
      <c r="E29" s="55"/>
      <c r="F29" s="55"/>
      <c r="G29" s="55"/>
      <c r="H29" s="54"/>
      <c r="I29" s="56"/>
      <c r="J29" s="56"/>
      <c r="K29" s="56"/>
      <c r="L29" s="54"/>
    </row>
    <row r="30" spans="1:12" ht="12.75" customHeight="1">
      <c r="A30" s="48" t="s">
        <v>30</v>
      </c>
      <c r="B30" s="49"/>
      <c r="C30" s="49"/>
      <c r="D30" s="57">
        <f t="shared" ref="D30:E30" si="10">D21/D28</f>
        <v>0.17232340425531914</v>
      </c>
      <c r="E30" s="58">
        <f t="shared" si="10"/>
        <v>0.17410126105778279</v>
      </c>
      <c r="F30" s="58">
        <f>F21/F28</f>
        <v>0.16597026871152645</v>
      </c>
      <c r="G30" s="58">
        <f>G21/G28</f>
        <v>0.16893330731574885</v>
      </c>
      <c r="H30" s="57">
        <f t="shared" ref="H30:I30" si="11">H21/H28</f>
        <v>0.1747711160984646</v>
      </c>
      <c r="I30" s="57">
        <f t="shared" si="11"/>
        <v>0.18966850828729281</v>
      </c>
      <c r="J30" s="57">
        <f>J21/J28</f>
        <v>0.18369457896469041</v>
      </c>
      <c r="K30" s="57">
        <v>0.18434680170488477</v>
      </c>
      <c r="L30" s="57">
        <f t="shared" ref="L30" si="12">L21/L28</f>
        <v>0.21898465849890417</v>
      </c>
    </row>
    <row r="31" spans="1:12" ht="12.75" customHeight="1">
      <c r="A31" s="59" t="s">
        <v>7</v>
      </c>
      <c r="B31" s="60"/>
      <c r="C31" s="60"/>
      <c r="D31" s="61">
        <f t="shared" ref="D31:E31" si="13">D26/D28</f>
        <v>0.13644255319148937</v>
      </c>
      <c r="E31" s="62">
        <f t="shared" si="13"/>
        <v>0.1399483257190767</v>
      </c>
      <c r="F31" s="62">
        <f>F26/F28</f>
        <v>0.12699944680500466</v>
      </c>
      <c r="G31" s="62">
        <f>G26/G28</f>
        <v>0.12518982938686168</v>
      </c>
      <c r="H31" s="61">
        <f t="shared" ref="H31:I31" si="14">H26/H28</f>
        <v>0.13725909301414271</v>
      </c>
      <c r="I31" s="61">
        <f t="shared" si="14"/>
        <v>0.15274401473296501</v>
      </c>
      <c r="J31" s="61">
        <f>J26/J28</f>
        <v>0.14747990032441582</v>
      </c>
      <c r="K31" s="61">
        <v>0.15088721090995361</v>
      </c>
      <c r="L31" s="61">
        <f t="shared" ref="L31" si="15">L26/L28</f>
        <v>0.17777458412675601</v>
      </c>
    </row>
    <row r="32" spans="1:12" ht="7.5" customHeight="1">
      <c r="D32" s="30"/>
      <c r="E32" s="3"/>
      <c r="F32" s="3"/>
      <c r="G32" s="3"/>
      <c r="H32" s="30"/>
      <c r="I32" s="3"/>
      <c r="J32" s="3"/>
      <c r="K32" s="3"/>
      <c r="L32" s="30"/>
    </row>
    <row r="33" spans="1:12" ht="15">
      <c r="A33" s="39" t="s">
        <v>41</v>
      </c>
      <c r="B33" s="16"/>
      <c r="C33" s="17"/>
      <c r="D33" s="31"/>
      <c r="E33" s="8"/>
      <c r="F33" s="8"/>
      <c r="G33" s="8"/>
      <c r="H33" s="31"/>
      <c r="I33" s="5"/>
      <c r="J33" s="5"/>
      <c r="K33" s="5"/>
      <c r="L33" s="31"/>
    </row>
    <row r="34" spans="1:12" ht="12.75" customHeight="1">
      <c r="A34" s="9"/>
      <c r="B34" s="9"/>
      <c r="C34" s="10"/>
      <c r="D34" s="31"/>
      <c r="E34" s="8"/>
      <c r="F34" s="8"/>
      <c r="G34" s="8"/>
      <c r="H34" s="31"/>
      <c r="I34" s="5"/>
      <c r="J34" s="5"/>
      <c r="K34" s="5"/>
      <c r="L34" s="31"/>
    </row>
    <row r="35" spans="1:12" ht="12.75" customHeight="1">
      <c r="A35" s="48" t="s">
        <v>29</v>
      </c>
      <c r="B35" s="49"/>
      <c r="C35" s="49"/>
      <c r="D35" s="50">
        <v>8456</v>
      </c>
      <c r="E35" s="51">
        <v>19535</v>
      </c>
      <c r="F35" s="51">
        <v>31488</v>
      </c>
      <c r="G35" s="51">
        <v>40615</v>
      </c>
      <c r="H35" s="50">
        <v>9283</v>
      </c>
      <c r="I35" s="51">
        <v>18430</v>
      </c>
      <c r="J35" s="63">
        <v>28715</v>
      </c>
      <c r="K35" s="51">
        <v>37976</v>
      </c>
      <c r="L35" s="50">
        <v>7638</v>
      </c>
    </row>
    <row r="36" spans="1:12" ht="12.75" customHeight="1">
      <c r="A36" s="11"/>
      <c r="B36" s="10"/>
      <c r="C36" s="10"/>
      <c r="D36" s="28"/>
      <c r="E36" s="7"/>
      <c r="F36" s="7"/>
      <c r="G36" s="7"/>
      <c r="H36" s="28"/>
      <c r="I36" s="7"/>
      <c r="J36" s="26"/>
      <c r="K36" s="7"/>
      <c r="L36" s="28"/>
    </row>
    <row r="37" spans="1:12" ht="12.75" customHeight="1">
      <c r="A37" s="13" t="s">
        <v>1</v>
      </c>
      <c r="B37" s="12"/>
      <c r="C37" s="12"/>
      <c r="D37" s="29"/>
      <c r="E37" s="6"/>
      <c r="F37" s="6"/>
      <c r="G37" s="6"/>
      <c r="H37" s="29"/>
      <c r="I37" s="6"/>
      <c r="J37" s="33"/>
      <c r="K37" s="6"/>
      <c r="L37" s="29"/>
    </row>
    <row r="38" spans="1:12" ht="12.75" customHeight="1">
      <c r="A38" s="13"/>
      <c r="B38" s="12" t="s">
        <v>3</v>
      </c>
      <c r="C38" s="12"/>
      <c r="D38" s="29">
        <v>20</v>
      </c>
      <c r="E38" s="6">
        <v>37</v>
      </c>
      <c r="F38" s="6">
        <v>107</v>
      </c>
      <c r="G38" s="6">
        <v>367</v>
      </c>
      <c r="H38" s="29">
        <v>62</v>
      </c>
      <c r="I38" s="6">
        <v>62</v>
      </c>
      <c r="J38" s="33">
        <v>62</v>
      </c>
      <c r="K38" s="6">
        <v>62</v>
      </c>
      <c r="L38" s="29">
        <v>16</v>
      </c>
    </row>
    <row r="39" spans="1:12" ht="12.75" customHeight="1">
      <c r="A39" s="11"/>
      <c r="B39" s="10"/>
      <c r="C39" s="10"/>
      <c r="D39" s="28"/>
      <c r="E39" s="7"/>
      <c r="F39" s="7"/>
      <c r="G39" s="7"/>
      <c r="H39" s="28"/>
      <c r="I39" s="7"/>
      <c r="J39" s="26"/>
      <c r="K39" s="7"/>
      <c r="L39" s="28"/>
    </row>
    <row r="40" spans="1:12" ht="12.75" customHeight="1">
      <c r="A40" s="48" t="s">
        <v>0</v>
      </c>
      <c r="B40" s="49"/>
      <c r="C40" s="49"/>
      <c r="D40" s="50">
        <f>D35-D38</f>
        <v>8436</v>
      </c>
      <c r="E40" s="51">
        <f t="shared" ref="E40" si="16">E35-E38</f>
        <v>19498</v>
      </c>
      <c r="F40" s="51">
        <f>F35-F38</f>
        <v>31381</v>
      </c>
      <c r="G40" s="51">
        <f>G35-G38</f>
        <v>40248</v>
      </c>
      <c r="H40" s="50">
        <f>H35-H38</f>
        <v>9221</v>
      </c>
      <c r="I40" s="51">
        <f t="shared" ref="I40" si="17">I35-I38</f>
        <v>18368</v>
      </c>
      <c r="J40" s="63">
        <f>J35-J38</f>
        <v>28653</v>
      </c>
      <c r="K40" s="51">
        <v>37914</v>
      </c>
      <c r="L40" s="50">
        <f>L35-L38</f>
        <v>7622</v>
      </c>
    </row>
    <row r="41" spans="1:12" ht="12.75" customHeight="1">
      <c r="A41" s="52"/>
      <c r="B41" s="53"/>
      <c r="C41" s="53"/>
      <c r="D41" s="54"/>
      <c r="E41" s="55"/>
      <c r="F41" s="55"/>
      <c r="G41" s="55"/>
      <c r="H41" s="54"/>
      <c r="I41" s="55"/>
      <c r="J41" s="56"/>
      <c r="K41" s="55"/>
      <c r="L41" s="54"/>
    </row>
    <row r="42" spans="1:12" ht="12.75" customHeight="1">
      <c r="A42" s="49" t="s">
        <v>6</v>
      </c>
      <c r="B42" s="49"/>
      <c r="C42" s="49"/>
      <c r="D42" s="50">
        <v>18384</v>
      </c>
      <c r="E42" s="51">
        <v>37977</v>
      </c>
      <c r="F42" s="51">
        <v>58770</v>
      </c>
      <c r="G42" s="51">
        <v>77598</v>
      </c>
      <c r="H42" s="50">
        <v>17126</v>
      </c>
      <c r="I42" s="51">
        <v>34149</v>
      </c>
      <c r="J42" s="50">
        <v>52370</v>
      </c>
      <c r="K42" s="51">
        <v>71359</v>
      </c>
      <c r="L42" s="50">
        <v>16329</v>
      </c>
    </row>
    <row r="43" spans="1:12" ht="12.75" customHeight="1">
      <c r="A43" s="52"/>
      <c r="B43" s="53"/>
      <c r="C43" s="53"/>
      <c r="D43" s="54"/>
      <c r="E43" s="55"/>
      <c r="F43" s="55"/>
      <c r="G43" s="55"/>
      <c r="H43" s="54"/>
      <c r="I43" s="55"/>
      <c r="J43" s="56"/>
      <c r="K43" s="55"/>
      <c r="L43" s="54"/>
    </row>
    <row r="44" spans="1:12" ht="12.75" customHeight="1">
      <c r="A44" s="48" t="s">
        <v>30</v>
      </c>
      <c r="B44" s="49"/>
      <c r="C44" s="49"/>
      <c r="D44" s="57">
        <f t="shared" ref="D44:E44" si="18">D35/D42</f>
        <v>0.45996518711923412</v>
      </c>
      <c r="E44" s="58">
        <f t="shared" si="18"/>
        <v>0.51439028885904625</v>
      </c>
      <c r="F44" s="58">
        <f>F35/F42</f>
        <v>0.53578356304236852</v>
      </c>
      <c r="G44" s="58">
        <f>G35/G42</f>
        <v>0.52340266501713961</v>
      </c>
      <c r="H44" s="57">
        <f t="shared" ref="H44:I44" si="19">H35/H42</f>
        <v>0.54204134065164078</v>
      </c>
      <c r="I44" s="57">
        <f t="shared" si="19"/>
        <v>0.53969369527658206</v>
      </c>
      <c r="J44" s="57">
        <f>J35/J42</f>
        <v>0.54831010120297885</v>
      </c>
      <c r="K44" s="57">
        <v>0.53218234560461886</v>
      </c>
      <c r="L44" s="57">
        <f t="shared" ref="L44" si="20">L35/L42</f>
        <v>0.46775675179129156</v>
      </c>
    </row>
    <row r="45" spans="1:12" ht="12.75" customHeight="1">
      <c r="A45" s="59" t="s">
        <v>7</v>
      </c>
      <c r="B45" s="60"/>
      <c r="C45" s="60"/>
      <c r="D45" s="61">
        <f t="shared" ref="D45:E45" si="21">D40/D42</f>
        <v>0.45887728459530025</v>
      </c>
      <c r="E45" s="62">
        <f t="shared" si="21"/>
        <v>0.51341601495642097</v>
      </c>
      <c r="F45" s="62">
        <f>F40/F42</f>
        <v>0.53396290624468268</v>
      </c>
      <c r="G45" s="62">
        <f>G40/G42</f>
        <v>0.51867316167942468</v>
      </c>
      <c r="H45" s="61">
        <f t="shared" ref="H45:I45" si="22">H40/H42</f>
        <v>0.53842111409552729</v>
      </c>
      <c r="I45" s="61">
        <f t="shared" si="22"/>
        <v>0.53787812234618881</v>
      </c>
      <c r="J45" s="61">
        <f>J40/J42</f>
        <v>0.5471262172999809</v>
      </c>
      <c r="K45" s="61">
        <v>0.53131349934836536</v>
      </c>
      <c r="L45" s="61">
        <f t="shared" ref="L45" si="23">L40/L42</f>
        <v>0.46677689999387595</v>
      </c>
    </row>
    <row r="46" spans="1:12" ht="7.5" customHeight="1">
      <c r="D46" s="30"/>
      <c r="E46" s="3"/>
      <c r="F46" s="3"/>
      <c r="G46" s="3"/>
      <c r="H46" s="30"/>
      <c r="I46" s="3"/>
      <c r="J46" s="3"/>
      <c r="K46" s="3"/>
      <c r="L46" s="30"/>
    </row>
    <row r="47" spans="1:12" ht="15">
      <c r="A47" s="39" t="s">
        <v>42</v>
      </c>
      <c r="B47" s="16"/>
      <c r="C47" s="17"/>
      <c r="D47" s="31"/>
      <c r="E47" s="8"/>
      <c r="F47" s="8"/>
      <c r="G47" s="8"/>
      <c r="H47" s="31"/>
      <c r="I47" s="5"/>
      <c r="J47" s="5"/>
      <c r="K47" s="5"/>
      <c r="L47" s="31"/>
    </row>
    <row r="48" spans="1:12" ht="12.75" customHeight="1">
      <c r="A48" s="16"/>
      <c r="B48" s="16"/>
      <c r="C48" s="17"/>
      <c r="D48" s="31"/>
      <c r="E48" s="8"/>
      <c r="F48" s="8"/>
      <c r="G48" s="8"/>
      <c r="H48" s="31"/>
      <c r="I48" s="5"/>
      <c r="J48" s="5"/>
      <c r="K48" s="5"/>
      <c r="L48" s="31"/>
    </row>
    <row r="49" spans="1:12" ht="12.75" customHeight="1">
      <c r="A49" s="48" t="s">
        <v>29</v>
      </c>
      <c r="B49" s="49"/>
      <c r="C49" s="49"/>
      <c r="D49" s="50">
        <v>2699</v>
      </c>
      <c r="E49" s="51">
        <v>5570</v>
      </c>
      <c r="F49" s="51">
        <v>9695</v>
      </c>
      <c r="G49" s="51">
        <v>12295</v>
      </c>
      <c r="H49" s="50">
        <v>2790</v>
      </c>
      <c r="I49" s="50">
        <v>6040</v>
      </c>
      <c r="J49" s="50">
        <v>9696</v>
      </c>
      <c r="K49" s="50">
        <v>12606</v>
      </c>
      <c r="L49" s="50">
        <v>3195</v>
      </c>
    </row>
    <row r="50" spans="1:12" ht="12.75" customHeight="1">
      <c r="A50" s="11"/>
      <c r="B50" s="10"/>
      <c r="C50" s="10"/>
      <c r="D50" s="28"/>
      <c r="E50" s="7"/>
      <c r="F50" s="7"/>
      <c r="G50" s="7"/>
      <c r="H50" s="28"/>
      <c r="I50" s="2"/>
      <c r="J50" s="2"/>
      <c r="K50" s="2"/>
      <c r="L50" s="28"/>
    </row>
    <row r="51" spans="1:12" ht="12.75" customHeight="1">
      <c r="A51" s="13" t="s">
        <v>1</v>
      </c>
      <c r="B51" s="12"/>
      <c r="C51" s="12"/>
      <c r="D51" s="29"/>
      <c r="E51" s="6"/>
      <c r="F51" s="6"/>
      <c r="G51" s="6"/>
      <c r="H51" s="29"/>
      <c r="I51" s="4"/>
      <c r="J51" s="4"/>
      <c r="K51" s="4"/>
      <c r="L51" s="29"/>
    </row>
    <row r="52" spans="1:12" ht="12.75" customHeight="1">
      <c r="A52" s="13"/>
      <c r="B52" s="12" t="s">
        <v>3</v>
      </c>
      <c r="C52" s="12"/>
      <c r="D52" s="29">
        <v>889</v>
      </c>
      <c r="E52" s="6">
        <v>922</v>
      </c>
      <c r="F52" s="6">
        <v>925</v>
      </c>
      <c r="G52" s="6">
        <v>925</v>
      </c>
      <c r="H52" s="29">
        <v>918</v>
      </c>
      <c r="I52" s="4">
        <v>918</v>
      </c>
      <c r="J52" s="4">
        <v>918</v>
      </c>
      <c r="K52" s="4">
        <v>1153</v>
      </c>
      <c r="L52" s="29">
        <v>0</v>
      </c>
    </row>
    <row r="53" spans="1:12" ht="12.75" customHeight="1">
      <c r="A53" s="11"/>
      <c r="B53" s="10"/>
      <c r="C53" s="10"/>
      <c r="D53" s="28"/>
      <c r="E53" s="7"/>
      <c r="F53" s="7"/>
      <c r="G53" s="7"/>
      <c r="H53" s="28"/>
      <c r="I53" s="2"/>
      <c r="J53" s="2"/>
      <c r="K53" s="2"/>
      <c r="L53" s="28"/>
    </row>
    <row r="54" spans="1:12" ht="12.75" customHeight="1">
      <c r="A54" s="48" t="s">
        <v>0</v>
      </c>
      <c r="B54" s="49"/>
      <c r="C54" s="49"/>
      <c r="D54" s="50">
        <f t="shared" ref="D54:E54" si="24">D49-D52</f>
        <v>1810</v>
      </c>
      <c r="E54" s="51">
        <f t="shared" si="24"/>
        <v>4648</v>
      </c>
      <c r="F54" s="51">
        <f>F49-F52</f>
        <v>8770</v>
      </c>
      <c r="G54" s="51">
        <f>G49-G52</f>
        <v>11370</v>
      </c>
      <c r="H54" s="50">
        <f t="shared" ref="H54:I54" si="25">H49-H52</f>
        <v>1872</v>
      </c>
      <c r="I54" s="50">
        <f t="shared" si="25"/>
        <v>5122</v>
      </c>
      <c r="J54" s="50">
        <f>J49-J52</f>
        <v>8778</v>
      </c>
      <c r="K54" s="50">
        <v>11453</v>
      </c>
      <c r="L54" s="50">
        <f t="shared" ref="L54" si="26">L49-L52</f>
        <v>3195</v>
      </c>
    </row>
    <row r="55" spans="1:12" ht="12.75" customHeight="1">
      <c r="A55" s="52"/>
      <c r="B55" s="53"/>
      <c r="C55" s="53"/>
      <c r="D55" s="54"/>
      <c r="E55" s="55"/>
      <c r="F55" s="55"/>
      <c r="G55" s="55"/>
      <c r="H55" s="54"/>
      <c r="I55" s="56"/>
      <c r="J55" s="56"/>
      <c r="K55" s="56"/>
      <c r="L55" s="54"/>
    </row>
    <row r="56" spans="1:12" ht="12.75" customHeight="1">
      <c r="A56" s="49" t="s">
        <v>6</v>
      </c>
      <c r="B56" s="49"/>
      <c r="C56" s="49"/>
      <c r="D56" s="50">
        <v>7448</v>
      </c>
      <c r="E56" s="51">
        <v>15212</v>
      </c>
      <c r="F56" s="51">
        <v>24768</v>
      </c>
      <c r="G56" s="51">
        <v>32874</v>
      </c>
      <c r="H56" s="50">
        <v>7359</v>
      </c>
      <c r="I56" s="50">
        <v>15141</v>
      </c>
      <c r="J56" s="50">
        <v>24250</v>
      </c>
      <c r="K56" s="50">
        <v>32697</v>
      </c>
      <c r="L56" s="50">
        <v>7870</v>
      </c>
    </row>
    <row r="57" spans="1:12" ht="12.75" customHeight="1">
      <c r="A57" s="52"/>
      <c r="B57" s="53"/>
      <c r="C57" s="53"/>
      <c r="D57" s="54"/>
      <c r="E57" s="56"/>
      <c r="F57" s="56"/>
      <c r="G57" s="56"/>
      <c r="H57" s="54"/>
      <c r="I57" s="56"/>
      <c r="J57" s="56"/>
      <c r="K57" s="56"/>
      <c r="L57" s="54"/>
    </row>
    <row r="58" spans="1:12" ht="12.75" customHeight="1">
      <c r="A58" s="48" t="s">
        <v>30</v>
      </c>
      <c r="B58" s="49"/>
      <c r="C58" s="49"/>
      <c r="D58" s="57">
        <f t="shared" ref="D58:E58" si="27">D49/D56</f>
        <v>0.36237916219119226</v>
      </c>
      <c r="E58" s="57">
        <f t="shared" si="27"/>
        <v>0.36615829608204048</v>
      </c>
      <c r="F58" s="57">
        <f>F49/F56</f>
        <v>0.39143249354005166</v>
      </c>
      <c r="G58" s="57">
        <f>G49/G56</f>
        <v>0.37400377197785484</v>
      </c>
      <c r="H58" s="57">
        <f t="shared" ref="H58:I58" si="28">H49/H56</f>
        <v>0.37912759885854058</v>
      </c>
      <c r="I58" s="57">
        <f t="shared" si="28"/>
        <v>0.39891684829271512</v>
      </c>
      <c r="J58" s="57">
        <f>J49/J56</f>
        <v>0.39983505154639176</v>
      </c>
      <c r="K58" s="57">
        <v>0.38553995779429306</v>
      </c>
      <c r="L58" s="57">
        <f t="shared" ref="L58" si="29">L49/L56</f>
        <v>0.40597204574332912</v>
      </c>
    </row>
    <row r="59" spans="1:12" ht="12.75" customHeight="1" thickBot="1">
      <c r="A59" s="64" t="s">
        <v>7</v>
      </c>
      <c r="B59" s="65"/>
      <c r="C59" s="65"/>
      <c r="D59" s="66">
        <f t="shared" ref="D59:E59" si="30">D54/D56</f>
        <v>0.24301825993555318</v>
      </c>
      <c r="E59" s="66">
        <f t="shared" si="30"/>
        <v>0.30554825138048908</v>
      </c>
      <c r="F59" s="66">
        <f>F54/F56</f>
        <v>0.35408591731266148</v>
      </c>
      <c r="G59" s="66">
        <f>G54/G56</f>
        <v>0.34586603394780069</v>
      </c>
      <c r="H59" s="66">
        <f t="shared" ref="H59:I59" si="31">H54/H56</f>
        <v>0.25438238891153692</v>
      </c>
      <c r="I59" s="66">
        <f t="shared" si="31"/>
        <v>0.33828677101908727</v>
      </c>
      <c r="J59" s="66">
        <f>J54/J56</f>
        <v>0.36197938144329894</v>
      </c>
      <c r="K59" s="66">
        <v>0.35027678380279537</v>
      </c>
      <c r="L59" s="66">
        <f t="shared" ref="L59" si="32">L54/L56</f>
        <v>0.40597204574332912</v>
      </c>
    </row>
    <row r="60" spans="1:12" ht="12.75" customHeight="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s="20" customFormat="1">
      <c r="A61" s="20" t="s">
        <v>21</v>
      </c>
    </row>
    <row r="62" spans="1:12" s="20" customFormat="1">
      <c r="A62" s="20" t="s">
        <v>33</v>
      </c>
    </row>
    <row r="63" spans="1:12" s="20" customFormat="1">
      <c r="A63" s="20" t="s">
        <v>20</v>
      </c>
    </row>
    <row r="64" spans="1:12" s="20" customFormat="1">
      <c r="A64" s="20" t="s">
        <v>31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64"/>
  <sheetViews>
    <sheetView zoomScaleNormal="100" workbookViewId="0">
      <pane xSplit="3" ySplit="3" topLeftCell="D4" activePane="bottomRight" state="frozen"/>
      <selection activeCell="L7" sqref="L7"/>
      <selection pane="topRight" activeCell="L7" sqref="L7"/>
      <selection pane="bottomLeft" activeCell="L7" sqref="L7"/>
      <selection pane="bottomRight" activeCell="B10" sqref="B10"/>
    </sheetView>
  </sheetViews>
  <sheetFormatPr defaultColWidth="8.5" defaultRowHeight="12"/>
  <cols>
    <col min="1" max="1" width="3.5" style="15" customWidth="1"/>
    <col min="2" max="2" width="23.6640625" style="15" customWidth="1"/>
    <col min="3" max="3" width="43.83203125" style="15" customWidth="1"/>
    <col min="4" max="12" width="12.83203125" style="15" customWidth="1"/>
    <col min="13" max="16384" width="8.5" style="15"/>
  </cols>
  <sheetData>
    <row r="1" spans="1:12" ht="12.75">
      <c r="A1" s="40" t="s">
        <v>35</v>
      </c>
      <c r="B1" s="40"/>
      <c r="C1" s="40"/>
      <c r="D1" s="41">
        <v>2010</v>
      </c>
      <c r="E1" s="41">
        <v>2010</v>
      </c>
      <c r="F1" s="41">
        <v>2010</v>
      </c>
      <c r="G1" s="41">
        <v>2010</v>
      </c>
      <c r="H1" s="41">
        <v>2011</v>
      </c>
      <c r="I1" s="41">
        <v>2011</v>
      </c>
      <c r="J1" s="41">
        <v>2011</v>
      </c>
      <c r="K1" s="41">
        <v>2011</v>
      </c>
      <c r="L1" s="41">
        <v>2012</v>
      </c>
    </row>
    <row r="2" spans="1:12" ht="12.75">
      <c r="A2" s="42"/>
      <c r="B2" s="42"/>
      <c r="C2" s="42"/>
      <c r="D2" s="43" t="s">
        <v>38</v>
      </c>
      <c r="E2" s="43" t="s">
        <v>45</v>
      </c>
      <c r="F2" s="43" t="s">
        <v>44</v>
      </c>
      <c r="G2" s="43" t="s">
        <v>43</v>
      </c>
      <c r="H2" s="43" t="s">
        <v>38</v>
      </c>
      <c r="I2" s="43" t="s">
        <v>45</v>
      </c>
      <c r="J2" s="43" t="s">
        <v>44</v>
      </c>
      <c r="K2" s="44" t="s">
        <v>43</v>
      </c>
      <c r="L2" s="43" t="s">
        <v>38</v>
      </c>
    </row>
    <row r="3" spans="1:12" ht="12.75">
      <c r="A3" s="45"/>
      <c r="B3" s="45"/>
      <c r="C3" s="45"/>
      <c r="D3" s="46"/>
      <c r="E3" s="47"/>
      <c r="F3" s="47"/>
      <c r="G3" s="47"/>
      <c r="H3" s="46"/>
      <c r="I3" s="47"/>
      <c r="J3" s="47"/>
      <c r="K3" s="47"/>
      <c r="L3" s="46"/>
    </row>
    <row r="4" spans="1:12" ht="7.5" customHeight="1">
      <c r="A4" s="24"/>
      <c r="B4" s="16"/>
      <c r="C4" s="17"/>
      <c r="D4" s="31"/>
      <c r="E4" s="5"/>
      <c r="F4" s="5"/>
      <c r="G4" s="5"/>
      <c r="H4" s="31"/>
      <c r="I4" s="5"/>
      <c r="J4" s="5"/>
      <c r="K4" s="5"/>
      <c r="L4" s="31"/>
    </row>
    <row r="5" spans="1:12" ht="15">
      <c r="A5" s="39" t="s">
        <v>39</v>
      </c>
      <c r="B5" s="16"/>
      <c r="C5" s="17"/>
      <c r="D5" s="31"/>
      <c r="E5" s="5"/>
      <c r="F5" s="5"/>
      <c r="G5" s="5"/>
      <c r="H5" s="31"/>
      <c r="I5" s="5"/>
      <c r="J5" s="5"/>
      <c r="K5" s="5"/>
      <c r="L5" s="31"/>
    </row>
    <row r="6" spans="1:12" ht="11.25" customHeight="1">
      <c r="A6" s="16"/>
      <c r="B6" s="16"/>
      <c r="C6" s="17"/>
      <c r="D6" s="31"/>
      <c r="E6" s="5"/>
      <c r="F6" s="5"/>
      <c r="G6" s="5"/>
      <c r="H6" s="31"/>
      <c r="I6" s="5"/>
      <c r="J6" s="5"/>
      <c r="K6" s="5"/>
      <c r="L6" s="31"/>
    </row>
    <row r="7" spans="1:12" ht="12.75" customHeight="1">
      <c r="A7" s="48" t="s">
        <v>29</v>
      </c>
      <c r="B7" s="49"/>
      <c r="C7" s="49"/>
      <c r="D7" s="50">
        <v>41235</v>
      </c>
      <c r="E7" s="51">
        <v>44474</v>
      </c>
      <c r="F7" s="51">
        <v>48346</v>
      </c>
      <c r="G7" s="51">
        <v>39744</v>
      </c>
      <c r="H7" s="50">
        <v>44499</v>
      </c>
      <c r="I7" s="50">
        <v>44013</v>
      </c>
      <c r="J7" s="50">
        <v>44698</v>
      </c>
      <c r="K7" s="50">
        <v>38609</v>
      </c>
      <c r="L7" s="50">
        <v>41091</v>
      </c>
    </row>
    <row r="8" spans="1:12" ht="12.75" customHeight="1">
      <c r="A8" s="11"/>
      <c r="B8" s="10"/>
      <c r="C8" s="10"/>
      <c r="D8" s="28"/>
      <c r="E8" s="7"/>
      <c r="F8" s="7"/>
      <c r="G8" s="7"/>
      <c r="H8" s="28"/>
      <c r="I8" s="2"/>
      <c r="J8" s="2"/>
      <c r="K8" s="2"/>
      <c r="L8" s="28"/>
    </row>
    <row r="9" spans="1:12" ht="12.75" customHeight="1">
      <c r="A9" s="13" t="s">
        <v>1</v>
      </c>
      <c r="B9" s="12"/>
      <c r="C9" s="12"/>
      <c r="D9" s="29"/>
      <c r="E9" s="6"/>
      <c r="F9" s="6"/>
      <c r="G9" s="6"/>
      <c r="H9" s="29"/>
      <c r="I9" s="4"/>
      <c r="J9" s="4"/>
      <c r="K9" s="4"/>
      <c r="L9" s="29"/>
    </row>
    <row r="10" spans="1:12" ht="12.75" customHeight="1">
      <c r="A10" s="13"/>
      <c r="B10" s="12" t="s">
        <v>36</v>
      </c>
      <c r="C10" s="12"/>
      <c r="D10" s="29">
        <v>6268</v>
      </c>
      <c r="E10" s="6">
        <v>6984</v>
      </c>
      <c r="F10" s="6">
        <v>6585</v>
      </c>
      <c r="G10" s="6">
        <v>9053</v>
      </c>
      <c r="H10" s="29">
        <v>6205</v>
      </c>
      <c r="I10" s="4">
        <v>16294</v>
      </c>
      <c r="J10" s="4">
        <v>11294</v>
      </c>
      <c r="K10" s="4">
        <v>9803</v>
      </c>
      <c r="L10" s="29">
        <v>5387</v>
      </c>
    </row>
    <row r="11" spans="1:12" ht="12.75" customHeight="1">
      <c r="A11" s="13"/>
      <c r="B11" s="12"/>
      <c r="C11" s="12"/>
      <c r="D11" s="29"/>
      <c r="E11" s="6"/>
      <c r="F11" s="6"/>
      <c r="G11" s="6"/>
      <c r="H11" s="29"/>
      <c r="I11" s="4"/>
      <c r="J11" s="4"/>
      <c r="K11" s="4"/>
      <c r="L11" s="29"/>
    </row>
    <row r="12" spans="1:12" ht="12.75" customHeight="1">
      <c r="A12" s="48" t="s">
        <v>0</v>
      </c>
      <c r="B12" s="49"/>
      <c r="C12" s="49"/>
      <c r="D12" s="50">
        <f t="shared" ref="D12:E12" si="0">D7-D10</f>
        <v>34967</v>
      </c>
      <c r="E12" s="51">
        <f t="shared" si="0"/>
        <v>37490</v>
      </c>
      <c r="F12" s="51">
        <f>F7-F10</f>
        <v>41761</v>
      </c>
      <c r="G12" s="51">
        <f>G7-G10</f>
        <v>30691</v>
      </c>
      <c r="H12" s="50">
        <f t="shared" ref="H12:I12" si="1">H7-H10</f>
        <v>38294</v>
      </c>
      <c r="I12" s="50">
        <f t="shared" si="1"/>
        <v>27719</v>
      </c>
      <c r="J12" s="50">
        <f>J7-J10</f>
        <v>33404</v>
      </c>
      <c r="K12" s="50">
        <f t="shared" ref="K12" si="2">K7-K10</f>
        <v>28806</v>
      </c>
      <c r="L12" s="50">
        <f>L7-L10</f>
        <v>35704</v>
      </c>
    </row>
    <row r="13" spans="1:12" ht="12.75" customHeight="1">
      <c r="A13" s="52"/>
      <c r="B13" s="53"/>
      <c r="C13" s="53"/>
      <c r="D13" s="54"/>
      <c r="E13" s="55"/>
      <c r="F13" s="55"/>
      <c r="G13" s="55"/>
      <c r="H13" s="54"/>
      <c r="I13" s="56"/>
      <c r="J13" s="56"/>
      <c r="K13" s="56"/>
      <c r="L13" s="54"/>
    </row>
    <row r="14" spans="1:12" ht="12.75" customHeight="1">
      <c r="A14" s="49" t="s">
        <v>6</v>
      </c>
      <c r="B14" s="49"/>
      <c r="C14" s="49"/>
      <c r="D14" s="50">
        <v>104709</v>
      </c>
      <c r="E14" s="51">
        <v>107361</v>
      </c>
      <c r="F14" s="51">
        <v>109107</v>
      </c>
      <c r="G14" s="51">
        <v>110877</v>
      </c>
      <c r="H14" s="50">
        <v>101132</v>
      </c>
      <c r="I14" s="50">
        <v>103976</v>
      </c>
      <c r="J14" s="50">
        <v>106258</v>
      </c>
      <c r="K14" s="50">
        <v>111428</v>
      </c>
      <c r="L14" s="50">
        <v>104510</v>
      </c>
    </row>
    <row r="15" spans="1:12" ht="12.75" customHeight="1">
      <c r="A15" s="52"/>
      <c r="B15" s="53"/>
      <c r="C15" s="53"/>
      <c r="D15" s="54"/>
      <c r="E15" s="55"/>
      <c r="F15" s="55"/>
      <c r="G15" s="55"/>
      <c r="H15" s="54"/>
      <c r="I15" s="56"/>
      <c r="J15" s="56"/>
      <c r="K15" s="56"/>
      <c r="L15" s="54"/>
    </row>
    <row r="16" spans="1:12" ht="12.75" customHeight="1">
      <c r="A16" s="48" t="s">
        <v>30</v>
      </c>
      <c r="B16" s="49"/>
      <c r="C16" s="49"/>
      <c r="D16" s="57">
        <f t="shared" ref="D16:E16" si="3">D7/D14</f>
        <v>0.39380569005529609</v>
      </c>
      <c r="E16" s="58">
        <f t="shared" si="3"/>
        <v>0.41424725924684008</v>
      </c>
      <c r="F16" s="58">
        <f>F7/F14</f>
        <v>0.44310630848616495</v>
      </c>
      <c r="G16" s="58">
        <f>G7/G14</f>
        <v>0.35845125679807355</v>
      </c>
      <c r="H16" s="57">
        <f t="shared" ref="H16" si="4">H7/H14</f>
        <v>0.4400090970217142</v>
      </c>
      <c r="I16" s="57">
        <f>I7/I14</f>
        <v>0.42329960760175422</v>
      </c>
      <c r="J16" s="57">
        <f>J7/J14</f>
        <v>0.42065538594741103</v>
      </c>
      <c r="K16" s="57">
        <f>K7/K14</f>
        <v>0.34649280252719244</v>
      </c>
      <c r="L16" s="57">
        <f>L7/L14</f>
        <v>0.39317768634580424</v>
      </c>
    </row>
    <row r="17" spans="1:12" ht="12.75" customHeight="1">
      <c r="A17" s="59" t="s">
        <v>7</v>
      </c>
      <c r="B17" s="60"/>
      <c r="C17" s="60"/>
      <c r="D17" s="61">
        <f t="shared" ref="D17:E17" si="5">D12/D14</f>
        <v>0.33394455108920912</v>
      </c>
      <c r="E17" s="62">
        <f t="shared" si="5"/>
        <v>0.3491957042128892</v>
      </c>
      <c r="F17" s="62">
        <f>F12/F14</f>
        <v>0.38275271064184702</v>
      </c>
      <c r="G17" s="62">
        <f>G12/G14</f>
        <v>0.27680222228234891</v>
      </c>
      <c r="H17" s="61">
        <f t="shared" ref="H17" si="6">H12/H14</f>
        <v>0.37865364078629909</v>
      </c>
      <c r="I17" s="61">
        <f>I12/I14</f>
        <v>0.266590367007771</v>
      </c>
      <c r="J17" s="61">
        <f>J12/J14</f>
        <v>0.31436691825556662</v>
      </c>
      <c r="K17" s="61">
        <f>K12/K14</f>
        <v>0.25851671034210433</v>
      </c>
      <c r="L17" s="61">
        <f t="shared" ref="L17" si="7">L12/L14</f>
        <v>0.341632379676586</v>
      </c>
    </row>
    <row r="18" spans="1:12" ht="7.5" customHeight="1">
      <c r="A18" s="17"/>
      <c r="B18" s="17"/>
      <c r="C18" s="17"/>
      <c r="D18" s="32"/>
      <c r="E18" s="34"/>
      <c r="F18" s="34"/>
      <c r="G18" s="34"/>
      <c r="H18" s="32"/>
      <c r="I18" s="25"/>
      <c r="J18" s="25"/>
      <c r="K18" s="25"/>
      <c r="L18" s="32"/>
    </row>
    <row r="19" spans="1:12" ht="15">
      <c r="A19" s="39" t="s">
        <v>40</v>
      </c>
      <c r="B19" s="16"/>
      <c r="C19" s="17"/>
      <c r="D19" s="31"/>
      <c r="E19" s="8"/>
      <c r="F19" s="8"/>
      <c r="G19" s="8"/>
      <c r="H19" s="31"/>
      <c r="I19" s="5"/>
      <c r="J19" s="5"/>
      <c r="K19" s="5"/>
      <c r="L19" s="31"/>
    </row>
    <row r="20" spans="1:12" ht="11.25" customHeight="1">
      <c r="A20" s="9"/>
      <c r="B20" s="9"/>
      <c r="C20" s="10"/>
      <c r="D20" s="31"/>
      <c r="E20" s="8"/>
      <c r="F20" s="8"/>
      <c r="G20" s="8"/>
      <c r="H20" s="31"/>
      <c r="I20" s="5"/>
      <c r="J20" s="5"/>
      <c r="K20" s="5"/>
      <c r="L20" s="31"/>
    </row>
    <row r="21" spans="1:12" ht="12.75" customHeight="1">
      <c r="A21" s="48" t="s">
        <v>29</v>
      </c>
      <c r="B21" s="49"/>
      <c r="C21" s="49"/>
      <c r="D21" s="50">
        <v>5062</v>
      </c>
      <c r="E21" s="51">
        <v>5113</v>
      </c>
      <c r="F21" s="51">
        <v>3926</v>
      </c>
      <c r="G21" s="51">
        <v>5811</v>
      </c>
      <c r="H21" s="50">
        <v>4906</v>
      </c>
      <c r="I21" s="50">
        <v>5393</v>
      </c>
      <c r="J21" s="50">
        <v>5329</v>
      </c>
      <c r="K21" s="50">
        <v>6906</v>
      </c>
      <c r="L21" s="50">
        <v>6095</v>
      </c>
    </row>
    <row r="22" spans="1:12" ht="12.75" customHeight="1">
      <c r="A22" s="11"/>
      <c r="B22" s="10"/>
      <c r="C22" s="10"/>
      <c r="D22" s="28"/>
      <c r="E22" s="7"/>
      <c r="F22" s="7"/>
      <c r="G22" s="7"/>
      <c r="H22" s="28"/>
      <c r="I22" s="2"/>
      <c r="J22" s="2"/>
      <c r="K22" s="2"/>
      <c r="L22" s="28"/>
    </row>
    <row r="23" spans="1:12" ht="12.75" customHeight="1">
      <c r="A23" s="13" t="s">
        <v>1</v>
      </c>
      <c r="B23" s="12"/>
      <c r="C23" s="12"/>
      <c r="D23" s="29"/>
      <c r="E23" s="6"/>
      <c r="F23" s="6"/>
      <c r="G23" s="6"/>
      <c r="H23" s="29"/>
      <c r="I23" s="4"/>
      <c r="J23" s="4"/>
      <c r="K23" s="4"/>
      <c r="L23" s="29"/>
    </row>
    <row r="24" spans="1:12" ht="12.75" customHeight="1">
      <c r="A24" s="13"/>
      <c r="B24" s="12" t="s">
        <v>37</v>
      </c>
      <c r="C24" s="12"/>
      <c r="D24" s="29">
        <v>1054</v>
      </c>
      <c r="E24" s="6">
        <v>942</v>
      </c>
      <c r="F24" s="6">
        <v>1315</v>
      </c>
      <c r="G24" s="6">
        <v>1845</v>
      </c>
      <c r="H24" s="29">
        <v>1053</v>
      </c>
      <c r="I24" s="4">
        <v>952</v>
      </c>
      <c r="J24" s="4">
        <v>1076</v>
      </c>
      <c r="K24" s="4">
        <v>1009</v>
      </c>
      <c r="L24" s="29">
        <v>1147</v>
      </c>
    </row>
    <row r="25" spans="1:12" ht="12.75" customHeight="1">
      <c r="A25" s="13"/>
      <c r="B25" s="12"/>
      <c r="C25" s="12"/>
      <c r="D25" s="29"/>
      <c r="E25" s="6"/>
      <c r="F25" s="6"/>
      <c r="G25" s="6"/>
      <c r="H25" s="29"/>
      <c r="I25" s="4"/>
      <c r="J25" s="4"/>
      <c r="K25" s="4"/>
      <c r="L25" s="29"/>
    </row>
    <row r="26" spans="1:12" ht="12.75" customHeight="1">
      <c r="A26" s="48" t="s">
        <v>0</v>
      </c>
      <c r="B26" s="49"/>
      <c r="C26" s="49"/>
      <c r="D26" s="50">
        <f t="shared" ref="D26:E26" si="8">D21-D24</f>
        <v>4008</v>
      </c>
      <c r="E26" s="51">
        <f t="shared" si="8"/>
        <v>4171</v>
      </c>
      <c r="F26" s="51">
        <f>F21-F24</f>
        <v>2611</v>
      </c>
      <c r="G26" s="51">
        <f>G21-G24</f>
        <v>3966</v>
      </c>
      <c r="H26" s="50">
        <f t="shared" ref="H26:I26" si="9">H21-H24</f>
        <v>3853</v>
      </c>
      <c r="I26" s="50">
        <f t="shared" si="9"/>
        <v>4441</v>
      </c>
      <c r="J26" s="50">
        <f>J21-J24</f>
        <v>4253</v>
      </c>
      <c r="K26" s="50">
        <f t="shared" ref="K26:L26" si="10">K21-K24</f>
        <v>5897</v>
      </c>
      <c r="L26" s="50">
        <f t="shared" si="10"/>
        <v>4948</v>
      </c>
    </row>
    <row r="27" spans="1:12" ht="12.75" customHeight="1">
      <c r="A27" s="52"/>
      <c r="B27" s="53"/>
      <c r="C27" s="53"/>
      <c r="D27" s="54"/>
      <c r="E27" s="55"/>
      <c r="F27" s="55"/>
      <c r="G27" s="55"/>
      <c r="H27" s="54"/>
      <c r="I27" s="56"/>
      <c r="J27" s="56"/>
      <c r="K27" s="56"/>
      <c r="L27" s="54"/>
    </row>
    <row r="28" spans="1:12" ht="12.75" customHeight="1">
      <c r="A28" s="49" t="s">
        <v>6</v>
      </c>
      <c r="B28" s="49"/>
      <c r="C28" s="49"/>
      <c r="D28" s="50">
        <v>29375</v>
      </c>
      <c r="E28" s="51">
        <v>29068</v>
      </c>
      <c r="F28" s="51">
        <v>26518</v>
      </c>
      <c r="G28" s="51">
        <v>32908</v>
      </c>
      <c r="H28" s="50">
        <v>28071</v>
      </c>
      <c r="I28" s="50">
        <v>26229</v>
      </c>
      <c r="J28" s="50">
        <v>30776</v>
      </c>
      <c r="K28" s="50">
        <v>37161</v>
      </c>
      <c r="L28" s="50">
        <v>27833</v>
      </c>
    </row>
    <row r="29" spans="1:12" ht="12.75" customHeight="1">
      <c r="A29" s="52"/>
      <c r="B29" s="53"/>
      <c r="C29" s="53"/>
      <c r="D29" s="54"/>
      <c r="E29" s="55"/>
      <c r="F29" s="55"/>
      <c r="G29" s="55"/>
      <c r="H29" s="54"/>
      <c r="I29" s="56"/>
      <c r="J29" s="56"/>
      <c r="K29" s="56"/>
      <c r="L29" s="54"/>
    </row>
    <row r="30" spans="1:12" ht="12.75" customHeight="1">
      <c r="A30" s="48" t="s">
        <v>30</v>
      </c>
      <c r="B30" s="49"/>
      <c r="C30" s="49"/>
      <c r="D30" s="57">
        <f t="shared" ref="D30:E30" si="11">D21/D28</f>
        <v>0.17232340425531914</v>
      </c>
      <c r="E30" s="58">
        <f t="shared" si="11"/>
        <v>0.17589789459199121</v>
      </c>
      <c r="F30" s="58">
        <f>F21/F28</f>
        <v>0.14805038087336903</v>
      </c>
      <c r="G30" s="58">
        <f>G21/G28</f>
        <v>0.17658320165309346</v>
      </c>
      <c r="H30" s="57">
        <f t="shared" ref="H30:I30" si="12">H21/H28</f>
        <v>0.1747711160984646</v>
      </c>
      <c r="I30" s="57">
        <f t="shared" si="12"/>
        <v>0.20561210873460672</v>
      </c>
      <c r="J30" s="57">
        <f>J21/J28</f>
        <v>0.17315440603067325</v>
      </c>
      <c r="K30" s="57">
        <f t="shared" ref="K30:L30" si="13">K21/K28</f>
        <v>0.18583999354161621</v>
      </c>
      <c r="L30" s="57">
        <f t="shared" si="13"/>
        <v>0.21898465849890417</v>
      </c>
    </row>
    <row r="31" spans="1:12" ht="12.75" customHeight="1">
      <c r="A31" s="59" t="s">
        <v>7</v>
      </c>
      <c r="B31" s="60"/>
      <c r="C31" s="60"/>
      <c r="D31" s="61">
        <f t="shared" ref="D31:E31" si="14">D26/D28</f>
        <v>0.13644255319148937</v>
      </c>
      <c r="E31" s="62">
        <f t="shared" si="14"/>
        <v>0.14349112426035504</v>
      </c>
      <c r="F31" s="62">
        <f>F26/F28</f>
        <v>9.8461422430047518E-2</v>
      </c>
      <c r="G31" s="62">
        <f>G26/G28</f>
        <v>0.12051780722012885</v>
      </c>
      <c r="H31" s="61">
        <f t="shared" ref="H31:I31" si="15">H26/H28</f>
        <v>0.13725909301414271</v>
      </c>
      <c r="I31" s="61">
        <f t="shared" si="15"/>
        <v>0.16931640550535668</v>
      </c>
      <c r="J31" s="61">
        <f>J26/J28</f>
        <v>0.13819209773849753</v>
      </c>
      <c r="K31" s="61">
        <f t="shared" ref="K31:L31" si="16">K26/K28</f>
        <v>0.15868787169344206</v>
      </c>
      <c r="L31" s="61">
        <f t="shared" si="16"/>
        <v>0.17777458412675601</v>
      </c>
    </row>
    <row r="32" spans="1:12" ht="7.5" customHeight="1">
      <c r="A32" s="83"/>
      <c r="B32" s="83"/>
      <c r="C32" s="83"/>
      <c r="D32" s="70"/>
      <c r="E32" s="71"/>
      <c r="F32" s="71"/>
      <c r="G32" s="71"/>
      <c r="H32" s="70"/>
      <c r="I32" s="71"/>
      <c r="J32" s="71"/>
      <c r="K32" s="71"/>
      <c r="L32" s="70"/>
    </row>
    <row r="33" spans="1:12" ht="15">
      <c r="A33" s="39" t="s">
        <v>41</v>
      </c>
      <c r="B33" s="16"/>
      <c r="C33" s="17"/>
      <c r="D33" s="31"/>
      <c r="E33" s="8"/>
      <c r="F33" s="8"/>
      <c r="G33" s="8"/>
      <c r="H33" s="31"/>
      <c r="I33" s="5"/>
      <c r="J33" s="5"/>
      <c r="K33" s="5"/>
      <c r="L33" s="31"/>
    </row>
    <row r="34" spans="1:12" ht="12.75" customHeight="1">
      <c r="A34" s="9"/>
      <c r="B34" s="9"/>
      <c r="C34" s="10"/>
      <c r="D34" s="31"/>
      <c r="E34" s="8"/>
      <c r="F34" s="8"/>
      <c r="G34" s="8"/>
      <c r="H34" s="31"/>
      <c r="I34" s="5"/>
      <c r="J34" s="5"/>
      <c r="K34" s="5"/>
      <c r="L34" s="31"/>
    </row>
    <row r="35" spans="1:12" ht="12.75" customHeight="1">
      <c r="A35" s="48" t="s">
        <v>29</v>
      </c>
      <c r="B35" s="49"/>
      <c r="C35" s="49"/>
      <c r="D35" s="50">
        <v>8456</v>
      </c>
      <c r="E35" s="51">
        <v>11079</v>
      </c>
      <c r="F35" s="51">
        <v>11953</v>
      </c>
      <c r="G35" s="51">
        <v>9127</v>
      </c>
      <c r="H35" s="50">
        <v>9283</v>
      </c>
      <c r="I35" s="51">
        <v>9147</v>
      </c>
      <c r="J35" s="63">
        <v>10285</v>
      </c>
      <c r="K35" s="51">
        <v>9261</v>
      </c>
      <c r="L35" s="50">
        <v>7638</v>
      </c>
    </row>
    <row r="36" spans="1:12" ht="12.75" customHeight="1">
      <c r="A36" s="11"/>
      <c r="B36" s="10"/>
      <c r="C36" s="10"/>
      <c r="D36" s="28"/>
      <c r="E36" s="7"/>
      <c r="F36" s="7"/>
      <c r="G36" s="7"/>
      <c r="H36" s="28"/>
      <c r="I36" s="7"/>
      <c r="J36" s="26"/>
      <c r="K36" s="7"/>
      <c r="L36" s="28"/>
    </row>
    <row r="37" spans="1:12" ht="12.75" customHeight="1">
      <c r="A37" s="13" t="s">
        <v>1</v>
      </c>
      <c r="B37" s="12"/>
      <c r="C37" s="12"/>
      <c r="D37" s="29"/>
      <c r="E37" s="6"/>
      <c r="F37" s="6"/>
      <c r="G37" s="6"/>
      <c r="H37" s="29"/>
      <c r="I37" s="6"/>
      <c r="J37" s="33"/>
      <c r="K37" s="6"/>
      <c r="L37" s="29"/>
    </row>
    <row r="38" spans="1:12" ht="12.75" customHeight="1">
      <c r="A38" s="13"/>
      <c r="B38" s="12" t="s">
        <v>3</v>
      </c>
      <c r="C38" s="12"/>
      <c r="D38" s="29">
        <v>20</v>
      </c>
      <c r="E38" s="6">
        <v>17</v>
      </c>
      <c r="F38" s="6">
        <v>70</v>
      </c>
      <c r="G38" s="6">
        <v>260</v>
      </c>
      <c r="H38" s="29">
        <v>62</v>
      </c>
      <c r="I38" s="6">
        <v>0</v>
      </c>
      <c r="J38" s="33">
        <v>0</v>
      </c>
      <c r="K38" s="6">
        <v>0</v>
      </c>
      <c r="L38" s="29">
        <v>16</v>
      </c>
    </row>
    <row r="39" spans="1:12" ht="12.75" customHeight="1">
      <c r="A39" s="11"/>
      <c r="B39" s="10"/>
      <c r="C39" s="10"/>
      <c r="D39" s="28"/>
      <c r="E39" s="7"/>
      <c r="F39" s="7"/>
      <c r="G39" s="7"/>
      <c r="H39" s="28"/>
      <c r="I39" s="7"/>
      <c r="J39" s="26"/>
      <c r="K39" s="7"/>
      <c r="L39" s="28"/>
    </row>
    <row r="40" spans="1:12" ht="12.75" customHeight="1">
      <c r="A40" s="48" t="s">
        <v>0</v>
      </c>
      <c r="B40" s="49"/>
      <c r="C40" s="49"/>
      <c r="D40" s="50">
        <f t="shared" ref="D40:E40" si="17">D35-D38</f>
        <v>8436</v>
      </c>
      <c r="E40" s="51">
        <f t="shared" si="17"/>
        <v>11062</v>
      </c>
      <c r="F40" s="51">
        <f>F35-F38</f>
        <v>11883</v>
      </c>
      <c r="G40" s="51">
        <f>G35-G38</f>
        <v>8867</v>
      </c>
      <c r="H40" s="50">
        <f t="shared" ref="H40:I40" si="18">H35-H38</f>
        <v>9221</v>
      </c>
      <c r="I40" s="51">
        <f t="shared" si="18"/>
        <v>9147</v>
      </c>
      <c r="J40" s="63">
        <f>+'kumulált szegmensek'!J40-'kumulált szegmensek'!I40</f>
        <v>10285</v>
      </c>
      <c r="K40" s="51">
        <f t="shared" ref="K40" si="19">K35-K38</f>
        <v>9261</v>
      </c>
      <c r="L40" s="50">
        <f>L35-L38</f>
        <v>7622</v>
      </c>
    </row>
    <row r="41" spans="1:12" ht="12.75" customHeight="1">
      <c r="A41" s="52"/>
      <c r="B41" s="53"/>
      <c r="C41" s="53"/>
      <c r="D41" s="54"/>
      <c r="E41" s="55"/>
      <c r="F41" s="55"/>
      <c r="G41" s="55"/>
      <c r="H41" s="54"/>
      <c r="I41" s="55"/>
      <c r="J41" s="56"/>
      <c r="K41" s="55"/>
      <c r="L41" s="54"/>
    </row>
    <row r="42" spans="1:12" ht="12.75" customHeight="1">
      <c r="A42" s="49" t="s">
        <v>6</v>
      </c>
      <c r="B42" s="49"/>
      <c r="C42" s="49"/>
      <c r="D42" s="50">
        <v>18384</v>
      </c>
      <c r="E42" s="51">
        <v>19593</v>
      </c>
      <c r="F42" s="51">
        <v>20793</v>
      </c>
      <c r="G42" s="51">
        <v>18828</v>
      </c>
      <c r="H42" s="50">
        <v>17126</v>
      </c>
      <c r="I42" s="51">
        <v>17023</v>
      </c>
      <c r="J42" s="50">
        <v>18221</v>
      </c>
      <c r="K42" s="51">
        <v>18989</v>
      </c>
      <c r="L42" s="50">
        <v>16329</v>
      </c>
    </row>
    <row r="43" spans="1:12" ht="12.75" customHeight="1">
      <c r="A43" s="52"/>
      <c r="B43" s="53"/>
      <c r="C43" s="53"/>
      <c r="D43" s="54"/>
      <c r="E43" s="55"/>
      <c r="F43" s="55"/>
      <c r="G43" s="55"/>
      <c r="H43" s="54"/>
      <c r="I43" s="55"/>
      <c r="J43" s="56"/>
      <c r="K43" s="55"/>
      <c r="L43" s="54"/>
    </row>
    <row r="44" spans="1:12" ht="12.75" customHeight="1">
      <c r="A44" s="48" t="s">
        <v>30</v>
      </c>
      <c r="B44" s="49"/>
      <c r="C44" s="49"/>
      <c r="D44" s="57">
        <f t="shared" ref="D44:E44" si="20">D35/D42</f>
        <v>0.45996518711923412</v>
      </c>
      <c r="E44" s="58">
        <f t="shared" si="20"/>
        <v>0.56545705098759758</v>
      </c>
      <c r="F44" s="58">
        <f>F35/F42</f>
        <v>0.57485692300293367</v>
      </c>
      <c r="G44" s="58">
        <f>G35/G42</f>
        <v>0.48475674527299767</v>
      </c>
      <c r="H44" s="57">
        <f t="shared" ref="H44:I44" si="21">H35/H42</f>
        <v>0.54204134065164078</v>
      </c>
      <c r="I44" s="57">
        <f t="shared" si="21"/>
        <v>0.53733184515067844</v>
      </c>
      <c r="J44" s="57">
        <f>J35/J42</f>
        <v>0.5644585917348115</v>
      </c>
      <c r="K44" s="57">
        <f t="shared" ref="K44:L44" si="22">K35/K42</f>
        <v>0.48770340723576805</v>
      </c>
      <c r="L44" s="57">
        <f t="shared" si="22"/>
        <v>0.46775675179129156</v>
      </c>
    </row>
    <row r="45" spans="1:12" ht="12.75" customHeight="1">
      <c r="A45" s="59" t="s">
        <v>7</v>
      </c>
      <c r="B45" s="60"/>
      <c r="C45" s="60"/>
      <c r="D45" s="61">
        <f t="shared" ref="D45:E45" si="23">D40/D42</f>
        <v>0.45887728459530025</v>
      </c>
      <c r="E45" s="62">
        <f t="shared" si="23"/>
        <v>0.56458939417138776</v>
      </c>
      <c r="F45" s="62">
        <f>F40/F42</f>
        <v>0.57149040542490259</v>
      </c>
      <c r="G45" s="62">
        <f>G40/G42</f>
        <v>0.47094752496282133</v>
      </c>
      <c r="H45" s="61">
        <f t="shared" ref="H45:I45" si="24">H40/H42</f>
        <v>0.53842111409552729</v>
      </c>
      <c r="I45" s="61">
        <f t="shared" si="24"/>
        <v>0.53733184515067844</v>
      </c>
      <c r="J45" s="61">
        <f>J40/J42</f>
        <v>0.5644585917348115</v>
      </c>
      <c r="K45" s="61">
        <f t="shared" ref="K45:L45" si="25">K40/K42</f>
        <v>0.48770340723576805</v>
      </c>
      <c r="L45" s="61">
        <f t="shared" si="25"/>
        <v>0.46677689999387595</v>
      </c>
    </row>
    <row r="46" spans="1:12" ht="7.5" customHeight="1">
      <c r="D46" s="30"/>
      <c r="E46" s="3"/>
      <c r="F46" s="3"/>
      <c r="G46" s="3"/>
      <c r="H46" s="30"/>
      <c r="I46" s="3"/>
      <c r="J46" s="3"/>
      <c r="K46" s="3"/>
      <c r="L46" s="30"/>
    </row>
    <row r="47" spans="1:12" ht="15">
      <c r="A47" s="39" t="s">
        <v>42</v>
      </c>
      <c r="B47" s="16"/>
      <c r="C47" s="17"/>
      <c r="D47" s="31"/>
      <c r="E47" s="8"/>
      <c r="F47" s="8"/>
      <c r="G47" s="8"/>
      <c r="H47" s="31"/>
      <c r="I47" s="5"/>
      <c r="J47" s="5"/>
      <c r="K47" s="5"/>
      <c r="L47" s="31"/>
    </row>
    <row r="48" spans="1:12" ht="12.75" customHeight="1">
      <c r="A48" s="16"/>
      <c r="B48" s="16"/>
      <c r="C48" s="17"/>
      <c r="D48" s="31"/>
      <c r="E48" s="8"/>
      <c r="F48" s="8"/>
      <c r="G48" s="8"/>
      <c r="H48" s="31"/>
      <c r="I48" s="5"/>
      <c r="J48" s="5"/>
      <c r="K48" s="5"/>
      <c r="L48" s="31"/>
    </row>
    <row r="49" spans="1:12" ht="12.75" customHeight="1">
      <c r="A49" s="48" t="s">
        <v>29</v>
      </c>
      <c r="B49" s="49"/>
      <c r="C49" s="49"/>
      <c r="D49" s="50">
        <v>2699</v>
      </c>
      <c r="E49" s="51">
        <v>2871</v>
      </c>
      <c r="F49" s="51">
        <v>4125</v>
      </c>
      <c r="G49" s="51">
        <v>2600</v>
      </c>
      <c r="H49" s="50">
        <v>2790</v>
      </c>
      <c r="I49" s="50">
        <v>3250</v>
      </c>
      <c r="J49" s="50">
        <v>3656</v>
      </c>
      <c r="K49" s="50">
        <v>2910</v>
      </c>
      <c r="L49" s="50">
        <v>3195</v>
      </c>
    </row>
    <row r="50" spans="1:12" ht="12.75" customHeight="1">
      <c r="A50" s="11"/>
      <c r="B50" s="10"/>
      <c r="C50" s="10"/>
      <c r="D50" s="28"/>
      <c r="E50" s="7"/>
      <c r="F50" s="7"/>
      <c r="G50" s="7"/>
      <c r="H50" s="28"/>
      <c r="I50" s="2"/>
      <c r="J50" s="2"/>
      <c r="K50" s="2"/>
      <c r="L50" s="28"/>
    </row>
    <row r="51" spans="1:12" ht="12.75" customHeight="1">
      <c r="A51" s="13" t="s">
        <v>1</v>
      </c>
      <c r="B51" s="12"/>
      <c r="C51" s="12"/>
      <c r="D51" s="29"/>
      <c r="E51" s="6"/>
      <c r="F51" s="6"/>
      <c r="G51" s="6"/>
      <c r="H51" s="29"/>
      <c r="I51" s="4"/>
      <c r="J51" s="4"/>
      <c r="K51" s="4"/>
      <c r="L51" s="29"/>
    </row>
    <row r="52" spans="1:12" ht="12.75" customHeight="1">
      <c r="A52" s="13"/>
      <c r="B52" s="12" t="s">
        <v>3</v>
      </c>
      <c r="C52" s="12"/>
      <c r="D52" s="29">
        <v>889</v>
      </c>
      <c r="E52" s="6">
        <v>33</v>
      </c>
      <c r="F52" s="6">
        <v>3</v>
      </c>
      <c r="G52" s="6">
        <v>0</v>
      </c>
      <c r="H52" s="29">
        <v>918</v>
      </c>
      <c r="I52" s="4">
        <v>0</v>
      </c>
      <c r="J52" s="4">
        <v>0</v>
      </c>
      <c r="K52" s="4">
        <v>235</v>
      </c>
      <c r="L52" s="29">
        <v>0</v>
      </c>
    </row>
    <row r="53" spans="1:12" ht="12.75" customHeight="1">
      <c r="A53" s="11"/>
      <c r="B53" s="10"/>
      <c r="C53" s="10"/>
      <c r="D53" s="28"/>
      <c r="E53" s="7"/>
      <c r="F53" s="7"/>
      <c r="G53" s="7"/>
      <c r="H53" s="28"/>
      <c r="I53" s="2"/>
      <c r="J53" s="2"/>
      <c r="K53" s="2"/>
      <c r="L53" s="28"/>
    </row>
    <row r="54" spans="1:12" ht="12.75" customHeight="1">
      <c r="A54" s="48" t="s">
        <v>0</v>
      </c>
      <c r="B54" s="49"/>
      <c r="C54" s="49"/>
      <c r="D54" s="50">
        <f t="shared" ref="D54:E54" si="26">D49-D52</f>
        <v>1810</v>
      </c>
      <c r="E54" s="51">
        <f t="shared" si="26"/>
        <v>2838</v>
      </c>
      <c r="F54" s="51">
        <f>F49-F52</f>
        <v>4122</v>
      </c>
      <c r="G54" s="51">
        <f>G49-G52</f>
        <v>2600</v>
      </c>
      <c r="H54" s="50">
        <f t="shared" ref="H54:I54" si="27">H49-H52</f>
        <v>1872</v>
      </c>
      <c r="I54" s="50">
        <f t="shared" si="27"/>
        <v>3250</v>
      </c>
      <c r="J54" s="50">
        <f>J49-J52</f>
        <v>3656</v>
      </c>
      <c r="K54" s="50">
        <f t="shared" ref="K54:L54" si="28">K49-K52</f>
        <v>2675</v>
      </c>
      <c r="L54" s="50">
        <f t="shared" si="28"/>
        <v>3195</v>
      </c>
    </row>
    <row r="55" spans="1:12" ht="12.75" customHeight="1">
      <c r="A55" s="52"/>
      <c r="B55" s="53"/>
      <c r="C55" s="53"/>
      <c r="D55" s="54"/>
      <c r="E55" s="55"/>
      <c r="F55" s="55"/>
      <c r="G55" s="55"/>
      <c r="H55" s="54"/>
      <c r="I55" s="56"/>
      <c r="J55" s="56"/>
      <c r="K55" s="56"/>
      <c r="L55" s="54"/>
    </row>
    <row r="56" spans="1:12" ht="12.75" customHeight="1">
      <c r="A56" s="49" t="s">
        <v>6</v>
      </c>
      <c r="B56" s="49"/>
      <c r="C56" s="49"/>
      <c r="D56" s="50">
        <v>7448</v>
      </c>
      <c r="E56" s="51">
        <v>7764</v>
      </c>
      <c r="F56" s="51">
        <v>9556</v>
      </c>
      <c r="G56" s="51">
        <v>8106</v>
      </c>
      <c r="H56" s="50">
        <v>7359</v>
      </c>
      <c r="I56" s="50">
        <v>7782</v>
      </c>
      <c r="J56" s="50">
        <v>9109</v>
      </c>
      <c r="K56" s="50">
        <v>8447</v>
      </c>
      <c r="L56" s="50">
        <v>7870</v>
      </c>
    </row>
    <row r="57" spans="1:12" ht="12.75" customHeight="1">
      <c r="A57" s="52"/>
      <c r="B57" s="53"/>
      <c r="C57" s="53"/>
      <c r="D57" s="54"/>
      <c r="E57" s="56"/>
      <c r="F57" s="56"/>
      <c r="G57" s="56"/>
      <c r="H57" s="54"/>
      <c r="I57" s="56"/>
      <c r="J57" s="56"/>
      <c r="K57" s="56"/>
      <c r="L57" s="54"/>
    </row>
    <row r="58" spans="1:12" ht="12.75" customHeight="1">
      <c r="A58" s="48" t="s">
        <v>30</v>
      </c>
      <c r="B58" s="49"/>
      <c r="C58" s="49"/>
      <c r="D58" s="57">
        <f t="shared" ref="D58:E58" si="29">D49/D56</f>
        <v>0.36237916219119226</v>
      </c>
      <c r="E58" s="57">
        <f t="shared" si="29"/>
        <v>0.3697836166924266</v>
      </c>
      <c r="F58" s="57">
        <f>F49/F56</f>
        <v>0.43166596902469651</v>
      </c>
      <c r="G58" s="57">
        <f>G49/G56</f>
        <v>0.32075006168270415</v>
      </c>
      <c r="H58" s="57">
        <f t="shared" ref="H58:I58" si="30">H49/H56</f>
        <v>0.37912759885854058</v>
      </c>
      <c r="I58" s="57">
        <f t="shared" si="30"/>
        <v>0.41763042919557952</v>
      </c>
      <c r="J58" s="57">
        <f>J49/J56</f>
        <v>0.40136129103084861</v>
      </c>
      <c r="K58" s="57">
        <f t="shared" ref="K58:L58" si="31">K49/K56</f>
        <v>0.34450100627441693</v>
      </c>
      <c r="L58" s="57">
        <f t="shared" si="31"/>
        <v>0.40597204574332912</v>
      </c>
    </row>
    <row r="59" spans="1:12" ht="12.75" customHeight="1" thickBot="1">
      <c r="A59" s="64" t="s">
        <v>7</v>
      </c>
      <c r="B59" s="65"/>
      <c r="C59" s="65"/>
      <c r="D59" s="66">
        <f t="shared" ref="D59:E59" si="32">D54/D56</f>
        <v>0.24301825993555318</v>
      </c>
      <c r="E59" s="66">
        <f t="shared" si="32"/>
        <v>0.36553323029366308</v>
      </c>
      <c r="F59" s="66">
        <f>F54/F56</f>
        <v>0.43135203013813311</v>
      </c>
      <c r="G59" s="66">
        <f>G54/G56</f>
        <v>0.32075006168270415</v>
      </c>
      <c r="H59" s="66">
        <f t="shared" ref="H59:I59" si="33">H54/H56</f>
        <v>0.25438238891153692</v>
      </c>
      <c r="I59" s="66">
        <f t="shared" si="33"/>
        <v>0.41763042919557952</v>
      </c>
      <c r="J59" s="66">
        <f>J54/J56</f>
        <v>0.40136129103084861</v>
      </c>
      <c r="K59" s="66">
        <f t="shared" ref="K59:L59" si="34">K54/K56</f>
        <v>0.31668047827631113</v>
      </c>
      <c r="L59" s="66">
        <f t="shared" si="34"/>
        <v>0.40597204574332912</v>
      </c>
    </row>
    <row r="60" spans="1:12" ht="12.75" customHeight="1"/>
    <row r="61" spans="1:12" s="20" customFormat="1">
      <c r="A61" s="20" t="s">
        <v>21</v>
      </c>
    </row>
    <row r="62" spans="1:12" s="20" customFormat="1">
      <c r="A62" s="20" t="s">
        <v>33</v>
      </c>
    </row>
    <row r="63" spans="1:12" s="20" customFormat="1">
      <c r="A63" s="20" t="s">
        <v>20</v>
      </c>
    </row>
    <row r="64" spans="1:12" s="20" customFormat="1">
      <c r="A64" s="20" t="s">
        <v>31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kumulált Csoport</vt:lpstr>
      <vt:lpstr>negyedéves Csoport</vt:lpstr>
      <vt:lpstr>kumulált szegmensek</vt:lpstr>
      <vt:lpstr>negyedéves szegmensek</vt:lpstr>
      <vt:lpstr>'kumulált Csoport'!Nyomtatási_terület</vt:lpstr>
      <vt:lpstr>'kumulált szegmensek'!Nyomtatási_terület</vt:lpstr>
      <vt:lpstr>'negyedéves Csoport'!Nyomtatási_terület</vt:lpstr>
      <vt:lpstr>'negyedéves szegmensek'!Nyomtatási_terület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forhecz1kri318</cp:lastModifiedBy>
  <cp:lastPrinted>2012-05-09T14:15:31Z</cp:lastPrinted>
  <dcterms:created xsi:type="dcterms:W3CDTF">2007-05-07T09:20:29Z</dcterms:created>
  <dcterms:modified xsi:type="dcterms:W3CDTF">2012-05-09T17:28:27Z</dcterms:modified>
</cp:coreProperties>
</file>