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75" yWindow="-90" windowWidth="9855" windowHeight="12165" tabRatio="782" activeTab="3"/>
  </bookViews>
  <sheets>
    <sheet name="kumulált Csoport" sheetId="6" r:id="rId1"/>
    <sheet name="negyedéves Csoport" sheetId="7" r:id="rId2"/>
    <sheet name="kumulált szegmensek" sheetId="8" r:id="rId3"/>
    <sheet name="negyedéves szegmensek" sheetId="9" r:id="rId4"/>
  </sheets>
  <definedNames>
    <definedName name="_xlnm.Print_Area" localSheetId="0">'kumulált Csoport'!$A$1:$M$51</definedName>
    <definedName name="_xlnm.Print_Area" localSheetId="2">'kumulált szegmensek'!$A$1:$I$64</definedName>
    <definedName name="_xlnm.Print_Area" localSheetId="1">'negyedéves Csoport'!$A$1:$M$33</definedName>
    <definedName name="_xlnm.Print_Area" localSheetId="3">'negyedéves szegmensek'!$A$1:$I$64</definedName>
  </definedNames>
  <calcPr calcId="125725"/>
</workbook>
</file>

<file path=xl/calcChain.xml><?xml version="1.0" encoding="utf-8"?>
<calcChain xmlns="http://schemas.openxmlformats.org/spreadsheetml/2006/main">
  <c r="J40" i="9"/>
  <c r="J45" s="1"/>
  <c r="K58"/>
  <c r="J58"/>
  <c r="I58"/>
  <c r="H58"/>
  <c r="G58"/>
  <c r="F58"/>
  <c r="E58"/>
  <c r="D58"/>
  <c r="K44"/>
  <c r="J44"/>
  <c r="I44"/>
  <c r="H44"/>
  <c r="G44"/>
  <c r="F44"/>
  <c r="E44"/>
  <c r="D44"/>
  <c r="K30"/>
  <c r="J30"/>
  <c r="I30"/>
  <c r="H30"/>
  <c r="G30"/>
  <c r="F30"/>
  <c r="E30"/>
  <c r="D30"/>
  <c r="K16"/>
  <c r="J16"/>
  <c r="I16"/>
  <c r="H16"/>
  <c r="G16"/>
  <c r="F16"/>
  <c r="E16"/>
  <c r="D16"/>
  <c r="G28" i="7"/>
  <c r="H28"/>
  <c r="I28"/>
  <c r="J28"/>
  <c r="K28"/>
  <c r="L28"/>
  <c r="M28"/>
  <c r="N28"/>
  <c r="H20"/>
  <c r="I20"/>
  <c r="J20"/>
  <c r="K20"/>
  <c r="L20"/>
  <c r="M20"/>
  <c r="N20"/>
  <c r="O20"/>
  <c r="H21"/>
  <c r="I21"/>
  <c r="J21"/>
  <c r="K21"/>
  <c r="L21"/>
  <c r="M21"/>
  <c r="N21"/>
  <c r="O21"/>
  <c r="H16"/>
  <c r="I16"/>
  <c r="J16"/>
  <c r="K16"/>
  <c r="L16"/>
  <c r="M16"/>
  <c r="N16"/>
  <c r="O16"/>
  <c r="H12"/>
  <c r="I12"/>
  <c r="J12"/>
  <c r="K12"/>
  <c r="L12"/>
  <c r="M12"/>
  <c r="N12"/>
  <c r="O12"/>
  <c r="G12"/>
  <c r="E12" i="9" l="1"/>
  <c r="E17" s="1"/>
  <c r="G12"/>
  <c r="G17" s="1"/>
  <c r="I12"/>
  <c r="I17" s="1"/>
  <c r="K12"/>
  <c r="K17" s="1"/>
  <c r="E26"/>
  <c r="E31" s="1"/>
  <c r="G26"/>
  <c r="G31" s="1"/>
  <c r="I26"/>
  <c r="I31" s="1"/>
  <c r="K26"/>
  <c r="K31" s="1"/>
  <c r="E40"/>
  <c r="E45" s="1"/>
  <c r="G40"/>
  <c r="G45" s="1"/>
  <c r="I40"/>
  <c r="I45" s="1"/>
  <c r="K40"/>
  <c r="K45" s="1"/>
  <c r="E54"/>
  <c r="E59" s="1"/>
  <c r="G54"/>
  <c r="G59" s="1"/>
  <c r="I54"/>
  <c r="I59" s="1"/>
  <c r="K54"/>
  <c r="K59" s="1"/>
  <c r="D12"/>
  <c r="D17" s="1"/>
  <c r="F12"/>
  <c r="F17" s="1"/>
  <c r="H12"/>
  <c r="H17" s="1"/>
  <c r="J12"/>
  <c r="J17" s="1"/>
  <c r="D26"/>
  <c r="D31" s="1"/>
  <c r="F26"/>
  <c r="F31" s="1"/>
  <c r="H26"/>
  <c r="H31" s="1"/>
  <c r="J26"/>
  <c r="J31" s="1"/>
  <c r="D40"/>
  <c r="D45" s="1"/>
  <c r="F40"/>
  <c r="F45" s="1"/>
  <c r="H40"/>
  <c r="H45" s="1"/>
  <c r="D54"/>
  <c r="D59" s="1"/>
  <c r="F54"/>
  <c r="F59" s="1"/>
  <c r="H54"/>
  <c r="H59" s="1"/>
  <c r="J54"/>
  <c r="J59" s="1"/>
  <c r="G58" i="8" l="1"/>
  <c r="G54"/>
  <c r="G59" s="1"/>
  <c r="G44"/>
  <c r="G40"/>
  <c r="G45" s="1"/>
  <c r="G30"/>
  <c r="G26"/>
  <c r="G31" s="1"/>
  <c r="G16"/>
  <c r="G12"/>
  <c r="G17" s="1"/>
  <c r="O28" i="7" l="1"/>
  <c r="J58" i="8" l="1"/>
  <c r="J54"/>
  <c r="J59" s="1"/>
  <c r="J44"/>
  <c r="J40"/>
  <c r="J45" s="1"/>
  <c r="J30"/>
  <c r="J26"/>
  <c r="J31" s="1"/>
  <c r="J16"/>
  <c r="J12"/>
  <c r="J17" s="1"/>
  <c r="E20" i="7"/>
  <c r="F20"/>
  <c r="G20"/>
  <c r="E21"/>
  <c r="F21"/>
  <c r="G21"/>
  <c r="D21"/>
  <c r="D20"/>
  <c r="E16"/>
  <c r="F16"/>
  <c r="G16"/>
  <c r="D16"/>
  <c r="I58" i="8"/>
  <c r="I54"/>
  <c r="I59" s="1"/>
  <c r="I44"/>
  <c r="I40"/>
  <c r="I45" s="1"/>
  <c r="I30"/>
  <c r="I26"/>
  <c r="I31" s="1"/>
  <c r="I16"/>
  <c r="I12"/>
  <c r="I17" s="1"/>
  <c r="D45" i="6"/>
  <c r="E45"/>
  <c r="F45"/>
  <c r="G45"/>
  <c r="H45"/>
  <c r="H38"/>
  <c r="G38"/>
  <c r="F38"/>
  <c r="E38"/>
  <c r="D38"/>
  <c r="H36"/>
  <c r="G36"/>
  <c r="F36"/>
  <c r="E36"/>
  <c r="D36"/>
  <c r="D34"/>
  <c r="E34"/>
  <c r="F34"/>
  <c r="G34"/>
  <c r="H34"/>
  <c r="D32"/>
  <c r="F32"/>
  <c r="H32"/>
  <c r="E32"/>
  <c r="G32"/>
  <c r="E21"/>
  <c r="E20"/>
  <c r="G21"/>
  <c r="G20"/>
  <c r="E16"/>
  <c r="G16"/>
  <c r="E12"/>
  <c r="G12"/>
  <c r="D12"/>
  <c r="F12"/>
  <c r="F21" s="1"/>
  <c r="H12"/>
  <c r="D16"/>
  <c r="F16"/>
  <c r="H16"/>
  <c r="D21"/>
  <c r="D20"/>
  <c r="F20"/>
  <c r="H21"/>
  <c r="H20"/>
  <c r="H58" i="8" l="1"/>
  <c r="F58"/>
  <c r="E58"/>
  <c r="D58"/>
  <c r="H54"/>
  <c r="H59" s="1"/>
  <c r="F54"/>
  <c r="F59" s="1"/>
  <c r="E54"/>
  <c r="E59" s="1"/>
  <c r="D54"/>
  <c r="D59" s="1"/>
  <c r="H44"/>
  <c r="F44"/>
  <c r="E44"/>
  <c r="D44"/>
  <c r="H40"/>
  <c r="H45" s="1"/>
  <c r="F40"/>
  <c r="F45" s="1"/>
  <c r="E40"/>
  <c r="E45" s="1"/>
  <c r="D40"/>
  <c r="D45" s="1"/>
  <c r="H30"/>
  <c r="F30"/>
  <c r="E30"/>
  <c r="D30"/>
  <c r="H26"/>
  <c r="H31" s="1"/>
  <c r="F26"/>
  <c r="F31" s="1"/>
  <c r="E26"/>
  <c r="E31" s="1"/>
  <c r="D26"/>
  <c r="D31" s="1"/>
  <c r="H16"/>
  <c r="F16"/>
  <c r="E16"/>
  <c r="D16"/>
  <c r="H12"/>
  <c r="H17" s="1"/>
  <c r="F12"/>
  <c r="F17" s="1"/>
  <c r="E12"/>
  <c r="E17" s="1"/>
  <c r="D12"/>
  <c r="D17" s="1"/>
</calcChain>
</file>

<file path=xl/sharedStrings.xml><?xml version="1.0" encoding="utf-8"?>
<sst xmlns="http://schemas.openxmlformats.org/spreadsheetml/2006/main" count="185" uniqueCount="47">
  <si>
    <t>EBITDA</t>
  </si>
  <si>
    <t>Rendkívüli tételek</t>
  </si>
  <si>
    <t>Vizsgálattal kapcsolatos költségek</t>
  </si>
  <si>
    <t>Végkielégítéssel kapcsolatos költségek és elhatárolások</t>
  </si>
  <si>
    <t>Mínusz:</t>
  </si>
  <si>
    <t>Működési erdmény</t>
  </si>
  <si>
    <t>Összes bevétel</t>
  </si>
  <si>
    <t>EBITDA ráta</t>
  </si>
  <si>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</si>
  <si>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</si>
  <si>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</si>
  <si>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</si>
  <si>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</si>
  <si>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Elhatárolt kamatköltség</t>
  </si>
  <si>
    <t>Mínusz: Pénzeszközök</t>
  </si>
  <si>
    <t>Mínusz: Egyéb rövid lejáratú pénzügyi eszközök</t>
  </si>
  <si>
    <t>Nettó adósság</t>
  </si>
  <si>
    <t>Összes tőke</t>
  </si>
  <si>
    <t>Nettó adósság+összes tőke</t>
  </si>
  <si>
    <t>Nettó adósságráta</t>
  </si>
  <si>
    <t>EBITDA ráta = EBITDA / Összes bevétel</t>
  </si>
  <si>
    <t>EBITDA = Kamatok, adózás és értékcsökkenési leírás előtti eredmény</t>
  </si>
  <si>
    <t>MÓDOSÍTOTT</t>
  </si>
  <si>
    <t>Üzleti tevékenységből származó nettó cash-flow</t>
  </si>
  <si>
    <t>Befektetési tevékenységből származó nettó cash-flow</t>
  </si>
  <si>
    <t>Egyéb pénzügyi eszközök beszerzése /(eladása) - nettó</t>
  </si>
  <si>
    <t>Szabad cash flow</t>
  </si>
  <si>
    <t>Telekom adó</t>
  </si>
  <si>
    <t>Szabad cash flow levezetése</t>
  </si>
  <si>
    <t>MŰKÖDÉSHEZ KAPCSOLÓDÓ EBITDA</t>
  </si>
  <si>
    <t>Működéshez kapcsolódó EBITDA ráta</t>
  </si>
  <si>
    <t>Működéshez kapcsolódó EBITDA ráta = Működéshez kapcsolódó EBITDA / Összes bevétel</t>
  </si>
  <si>
    <t>Nettó adósságráta = Nettó adósság / (Nettó adósság + Összes tőke)</t>
  </si>
  <si>
    <t>Működéshez kapcsolódó EBITDA = vizsgálattal kapcsolatos költségek, végkielégítéssel kapcsolatos költségek és elhatárolások és a telekom adó nélkül számolt EBITDA</t>
  </si>
  <si>
    <t>Értékcsökkenési leírás és amortizáció</t>
  </si>
  <si>
    <t>Működéshez kapcsolódó EBITDA és EBITDA összeegyeztetése</t>
  </si>
  <si>
    <t xml:space="preserve">Vizsgálattal kapcsolatos költségek, végkielégítéssel kapcsolatos költségek és elhatárolások és a telekom adó </t>
  </si>
  <si>
    <t>Végkielégítéssel kapcsolatos költségek és elhatárolások és a telekom adó</t>
  </si>
  <si>
    <t>márc. 31.</t>
  </si>
  <si>
    <t>TELEKOM MAGYARORSZÁG</t>
  </si>
  <si>
    <t>T-SYSTEMS MAGYARORSZÁG</t>
  </si>
  <si>
    <t>MACEDÓNIA</t>
  </si>
  <si>
    <t>MONTENEGRÓ</t>
  </si>
  <si>
    <t>dec. 31.</t>
  </si>
  <si>
    <t>szept. 30.</t>
  </si>
  <si>
    <t>jún. 30.</t>
  </si>
  <si>
    <t>Működéshez kapcsolódó EBITDA, EBITDA és a műkődési eredmény összeegyeztetése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</si>
</sst>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37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color indexed="8"/>
      <name val="Times New Roman CE"/>
    </font>
    <font>
      <b/>
      <sz val="12"/>
      <color indexed="8"/>
      <name val="Times New Roman CE"/>
      <family val="1"/>
      <charset val="238"/>
    </font>
    <font>
      <sz val="10"/>
      <name val="Times New Roman CE"/>
    </font>
    <font>
      <b/>
      <sz val="10"/>
      <name val="Times New Roman CE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b/>
      <sz val="10"/>
      <color indexed="8"/>
      <name val="Times New Roman CE"/>
      <family val="1"/>
      <charset val="238"/>
    </font>
    <font>
      <sz val="10"/>
      <name val="Times New Roman CE"/>
    </font>
    <font>
      <b/>
      <sz val="10"/>
      <color indexed="8"/>
      <name val="CG Times"/>
      <family val="1"/>
    </font>
    <font>
      <sz val="10"/>
      <name val="Times New Roman CE"/>
    </font>
    <font>
      <b/>
      <sz val="10"/>
      <color indexed="8"/>
      <name val="Times New Roman"/>
      <family val="1"/>
      <charset val="238"/>
    </font>
    <font>
      <i/>
      <sz val="10"/>
      <name val="CG Times"/>
      <family val="1"/>
    </font>
    <font>
      <b/>
      <sz val="10"/>
      <name val="CG Times"/>
      <family val="1"/>
    </font>
    <font>
      <sz val="10"/>
      <name val="Times New Roman CE"/>
    </font>
    <font>
      <b/>
      <i/>
      <sz val="10"/>
      <name val="CG Times"/>
      <family val="1"/>
    </font>
    <font>
      <sz val="10"/>
      <name val="Times New Roman CE"/>
    </font>
    <font>
      <b/>
      <sz val="10"/>
      <color indexed="8"/>
      <name val="Times New Roman CE"/>
      <charset val="238"/>
    </font>
    <font>
      <b/>
      <sz val="12"/>
      <name val="Times New Roman"/>
      <family val="1"/>
      <charset val="238"/>
    </font>
    <font>
      <b/>
      <sz val="10"/>
      <color indexed="10"/>
      <name val="Times New Roman CE"/>
      <family val="1"/>
      <charset val="238"/>
    </font>
    <font>
      <sz val="10"/>
      <color indexed="10"/>
      <name val="Times New Roman CE"/>
    </font>
    <font>
      <sz val="12"/>
      <name val="Arial"/>
      <family val="2"/>
      <charset val="238"/>
    </font>
    <font>
      <b/>
      <sz val="10"/>
      <color rgb="FFFF0000"/>
      <name val="Times New Roman CE"/>
      <family val="1"/>
      <charset val="238"/>
    </font>
    <font>
      <sz val="10"/>
      <color rgb="FFFF0000"/>
      <name val="Times New Roman CE"/>
    </font>
    <font>
      <b/>
      <sz val="12"/>
      <color indexed="8"/>
      <name val="Times New Roman CE"/>
      <charset val="238"/>
    </font>
    <font>
      <b/>
      <sz val="10"/>
      <color theme="1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2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0" fontId="32" fillId="0" borderId="0"/>
    <xf numFmtId="165" fontId="14" fillId="0" borderId="0"/>
    <xf numFmtId="0" fontId="16" fillId="0" borderId="0"/>
    <xf numFmtId="165" fontId="14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</cellStyleXfs>
  <cellXfs count="167">
    <xf numFmtId="165" fontId="0" fillId="0" borderId="0" xfId="0" applyNumberFormat="1"/>
    <xf numFmtId="165" fontId="19" fillId="0" borderId="0" xfId="0" applyNumberFormat="1" applyFont="1" applyFill="1"/>
    <xf numFmtId="176" fontId="18" fillId="0" borderId="0" xfId="0" applyNumberFormat="1" applyFont="1" applyFill="1" applyBorder="1" applyAlignment="1" applyProtection="1">
      <alignment horizontal="right"/>
    </xf>
    <xf numFmtId="0" fontId="15" fillId="2" borderId="5" xfId="36" applyFont="1" applyFill="1" applyBorder="1" applyAlignment="1">
      <alignment horizontal="center"/>
    </xf>
    <xf numFmtId="0" fontId="15" fillId="2" borderId="6" xfId="36" applyFont="1" applyFill="1" applyBorder="1" applyAlignment="1">
      <alignment horizontal="center"/>
    </xf>
    <xf numFmtId="165" fontId="28" fillId="2" borderId="0" xfId="0" applyNumberFormat="1" applyFont="1" applyFill="1" applyAlignment="1" applyProtection="1">
      <alignment horizontal="left"/>
    </xf>
    <xf numFmtId="165" fontId="18" fillId="2" borderId="0" xfId="0" applyNumberFormat="1" applyFont="1" applyFill="1" applyProtection="1"/>
    <xf numFmtId="37" fontId="20" fillId="2" borderId="0" xfId="0" applyNumberFormat="1" applyFont="1" applyFill="1" applyBorder="1" applyProtection="1"/>
    <xf numFmtId="176" fontId="18" fillId="2" borderId="0" xfId="0" applyNumberFormat="1" applyFont="1" applyFill="1" applyBorder="1" applyAlignment="1" applyProtection="1">
      <alignment horizontal="right"/>
    </xf>
    <xf numFmtId="37" fontId="18" fillId="2" borderId="0" xfId="0" applyNumberFormat="1" applyFont="1" applyFill="1" applyBorder="1" applyProtection="1"/>
    <xf numFmtId="164" fontId="20" fillId="2" borderId="0" xfId="48" applyNumberFormat="1" applyFont="1" applyFill="1" applyBorder="1" applyAlignment="1" applyProtection="1">
      <alignment horizontal="right"/>
    </xf>
    <xf numFmtId="37" fontId="18" fillId="2" borderId="0" xfId="0" applyNumberFormat="1" applyFont="1" applyFill="1" applyProtection="1"/>
    <xf numFmtId="165" fontId="19" fillId="2" borderId="0" xfId="0" applyNumberFormat="1" applyFont="1" applyFill="1"/>
    <xf numFmtId="165" fontId="18" fillId="2" borderId="0" xfId="0" applyNumberFormat="1" applyFont="1" applyFill="1" applyAlignment="1" applyProtection="1">
      <alignment horizontal="left"/>
    </xf>
    <xf numFmtId="37" fontId="18" fillId="2" borderId="0" xfId="0" applyNumberFormat="1" applyFont="1" applyFill="1" applyAlignment="1" applyProtection="1">
      <alignment horizontal="center"/>
    </xf>
    <xf numFmtId="0" fontId="1" fillId="2" borderId="0" xfId="47" applyFont="1" applyFill="1" applyBorder="1"/>
    <xf numFmtId="165" fontId="14" fillId="2" borderId="0" xfId="0" applyNumberFormat="1" applyFont="1" applyFill="1" applyBorder="1"/>
    <xf numFmtId="165" fontId="27" fillId="2" borderId="0" xfId="0" applyNumberFormat="1" applyFont="1" applyFill="1" applyBorder="1"/>
    <xf numFmtId="165" fontId="18" fillId="2" borderId="0" xfId="0" applyNumberFormat="1" applyFont="1" applyFill="1" applyBorder="1" applyAlignment="1" applyProtection="1">
      <alignment horizontal="left"/>
    </xf>
    <xf numFmtId="37" fontId="18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vertical="top"/>
    </xf>
    <xf numFmtId="165" fontId="18" fillId="2" borderId="0" xfId="0" applyNumberFormat="1" applyFont="1" applyFill="1" applyBorder="1" applyAlignment="1" applyProtection="1">
      <alignment horizontal="right"/>
    </xf>
    <xf numFmtId="37" fontId="22" fillId="2" borderId="8" xfId="35" applyNumberFormat="1" applyFont="1" applyFill="1" applyBorder="1" applyProtection="1"/>
    <xf numFmtId="165" fontId="12" fillId="2" borderId="8" xfId="0" applyNumberFormat="1" applyFont="1" applyFill="1" applyBorder="1" applyProtection="1"/>
    <xf numFmtId="164" fontId="20" fillId="2" borderId="8" xfId="48" applyNumberFormat="1" applyFont="1" applyFill="1" applyBorder="1" applyAlignment="1" applyProtection="1">
      <alignment horizontal="right"/>
    </xf>
    <xf numFmtId="37" fontId="23" fillId="2" borderId="0" xfId="47" applyNumberFormat="1" applyFont="1" applyFill="1" applyBorder="1" applyProtection="1"/>
    <xf numFmtId="37" fontId="22" fillId="2" borderId="10" xfId="35" applyNumberFormat="1" applyFont="1" applyFill="1" applyBorder="1" applyProtection="1"/>
    <xf numFmtId="165" fontId="12" fillId="2" borderId="10" xfId="0" applyNumberFormat="1" applyFont="1" applyFill="1" applyBorder="1" applyProtection="1"/>
    <xf numFmtId="164" fontId="20" fillId="2" borderId="10" xfId="48" applyNumberFormat="1" applyFont="1" applyFill="1" applyBorder="1" applyAlignment="1" applyProtection="1">
      <alignment horizontal="right"/>
    </xf>
    <xf numFmtId="165" fontId="13" fillId="2" borderId="0" xfId="0" applyNumberFormat="1" applyFont="1" applyFill="1" applyAlignment="1" applyProtection="1">
      <alignment horizontal="left"/>
    </xf>
    <xf numFmtId="176" fontId="18" fillId="2" borderId="0" xfId="0" applyNumberFormat="1" applyFont="1" applyFill="1" applyBorder="1" applyProtection="1"/>
    <xf numFmtId="37" fontId="18" fillId="4" borderId="0" xfId="0" applyNumberFormat="1" applyFont="1" applyFill="1" applyBorder="1" applyAlignment="1" applyProtection="1">
      <alignment horizontal="center"/>
    </xf>
    <xf numFmtId="176" fontId="18" fillId="4" borderId="0" xfId="0" applyNumberFormat="1" applyFont="1" applyFill="1" applyBorder="1" applyAlignment="1" applyProtection="1">
      <alignment horizontal="right"/>
    </xf>
    <xf numFmtId="164" fontId="20" fillId="4" borderId="0" xfId="48" applyNumberFormat="1" applyFont="1" applyFill="1" applyBorder="1" applyAlignment="1" applyProtection="1">
      <alignment horizontal="right"/>
    </xf>
    <xf numFmtId="165" fontId="17" fillId="4" borderId="0" xfId="0" applyNumberFormat="1" applyFont="1" applyFill="1" applyBorder="1"/>
    <xf numFmtId="165" fontId="0" fillId="4" borderId="8" xfId="0" applyNumberFormat="1" applyFill="1" applyBorder="1"/>
    <xf numFmtId="37" fontId="18" fillId="4" borderId="7" xfId="0" applyNumberFormat="1" applyFont="1" applyFill="1" applyBorder="1" applyAlignment="1" applyProtection="1">
      <alignment horizontal="center"/>
    </xf>
    <xf numFmtId="176" fontId="18" fillId="4" borderId="7" xfId="0" applyNumberFormat="1" applyFont="1" applyFill="1" applyBorder="1" applyAlignment="1" applyProtection="1">
      <alignment horizontal="right"/>
    </xf>
    <xf numFmtId="164" fontId="20" fillId="4" borderId="7" xfId="48" applyNumberFormat="1" applyFont="1" applyFill="1" applyBorder="1" applyAlignment="1" applyProtection="1">
      <alignment horizontal="right"/>
    </xf>
    <xf numFmtId="164" fontId="20" fillId="4" borderId="9" xfId="48" applyNumberFormat="1" applyFont="1" applyFill="1" applyBorder="1" applyAlignment="1" applyProtection="1">
      <alignment horizontal="right"/>
    </xf>
    <xf numFmtId="165" fontId="19" fillId="4" borderId="7" xfId="0" applyNumberFormat="1" applyFont="1" applyFill="1" applyBorder="1"/>
    <xf numFmtId="165" fontId="19" fillId="4" borderId="0" xfId="0" applyNumberFormat="1" applyFont="1" applyFill="1"/>
    <xf numFmtId="165" fontId="0" fillId="4" borderId="0" xfId="0" applyNumberFormat="1" applyFill="1"/>
    <xf numFmtId="164" fontId="20" fillId="4" borderId="8" xfId="48" applyNumberFormat="1" applyFont="1" applyFill="1" applyBorder="1" applyAlignment="1" applyProtection="1">
      <alignment horizontal="right"/>
    </xf>
    <xf numFmtId="37" fontId="18" fillId="4" borderId="0" xfId="0" applyNumberFormat="1" applyFont="1" applyFill="1" applyAlignment="1" applyProtection="1">
      <alignment horizontal="center"/>
    </xf>
    <xf numFmtId="37" fontId="18" fillId="2" borderId="7" xfId="0" applyNumberFormat="1" applyFont="1" applyFill="1" applyBorder="1" applyProtection="1"/>
    <xf numFmtId="37" fontId="20" fillId="2" borderId="7" xfId="0" applyNumberFormat="1" applyFont="1" applyFill="1" applyBorder="1" applyProtection="1"/>
    <xf numFmtId="165" fontId="12" fillId="2" borderId="9" xfId="0" applyNumberFormat="1" applyFont="1" applyFill="1" applyBorder="1" applyProtection="1"/>
    <xf numFmtId="165" fontId="19" fillId="2" borderId="7" xfId="0" applyNumberFormat="1" applyFont="1" applyFill="1" applyBorder="1"/>
    <xf numFmtId="165" fontId="21" fillId="2" borderId="7" xfId="0" applyNumberFormat="1" applyFont="1" applyFill="1" applyBorder="1"/>
    <xf numFmtId="165" fontId="14" fillId="2" borderId="7" xfId="0" applyNumberFormat="1" applyFont="1" applyFill="1" applyBorder="1"/>
    <xf numFmtId="165" fontId="17" fillId="4" borderId="7" xfId="0" applyNumberFormat="1" applyFont="1" applyFill="1" applyBorder="1"/>
    <xf numFmtId="165" fontId="0" fillId="4" borderId="7" xfId="0" applyNumberFormat="1" applyFill="1" applyBorder="1"/>
    <xf numFmtId="164" fontId="20" fillId="4" borderId="11" xfId="48" applyNumberFormat="1" applyFont="1" applyFill="1" applyBorder="1" applyAlignment="1" applyProtection="1">
      <alignment horizontal="right"/>
    </xf>
    <xf numFmtId="164" fontId="20" fillId="4" borderId="10" xfId="48" applyNumberFormat="1" applyFont="1" applyFill="1" applyBorder="1" applyAlignment="1" applyProtection="1">
      <alignment horizontal="right"/>
    </xf>
    <xf numFmtId="165" fontId="12" fillId="2" borderId="11" xfId="0" applyNumberFormat="1" applyFont="1" applyFill="1" applyBorder="1" applyProtection="1"/>
    <xf numFmtId="37" fontId="15" fillId="5" borderId="8" xfId="37" applyNumberFormat="1" applyFont="1" applyFill="1" applyBorder="1" applyAlignment="1" applyProtection="1">
      <alignment horizontal="center"/>
    </xf>
    <xf numFmtId="37" fontId="15" fillId="5" borderId="8" xfId="37" quotePrefix="1" applyNumberFormat="1" applyFont="1" applyFill="1" applyBorder="1" applyAlignment="1" applyProtection="1">
      <alignment horizontal="center"/>
    </xf>
    <xf numFmtId="37" fontId="15" fillId="5" borderId="9" xfId="37" applyNumberFormat="1" applyFont="1" applyFill="1" applyBorder="1" applyAlignment="1" applyProtection="1">
      <alignment horizontal="center"/>
    </xf>
    <xf numFmtId="176" fontId="18" fillId="4" borderId="0" xfId="0" applyNumberFormat="1" applyFont="1" applyFill="1" applyBorder="1" applyProtection="1"/>
    <xf numFmtId="176" fontId="18" fillId="4" borderId="7" xfId="0" applyNumberFormat="1" applyFont="1" applyFill="1" applyBorder="1" applyProtection="1"/>
    <xf numFmtId="0" fontId="29" fillId="2" borderId="0" xfId="0" applyNumberFormat="1" applyFont="1" applyFill="1" applyBorder="1" applyAlignment="1">
      <alignment vertical="center"/>
    </xf>
    <xf numFmtId="37" fontId="15" fillId="5" borderId="0" xfId="37" applyNumberFormat="1" applyFont="1" applyFill="1" applyBorder="1" applyAlignment="1" applyProtection="1">
      <alignment horizontal="center"/>
    </xf>
    <xf numFmtId="37" fontId="15" fillId="5" borderId="0" xfId="37" quotePrefix="1" applyNumberFormat="1" applyFont="1" applyFill="1" applyBorder="1" applyAlignment="1" applyProtection="1">
      <alignment horizontal="center"/>
    </xf>
    <xf numFmtId="37" fontId="15" fillId="5" borderId="7" xfId="37" applyNumberFormat="1" applyFont="1" applyFill="1" applyBorder="1" applyAlignment="1" applyProtection="1">
      <alignment horizontal="center"/>
    </xf>
    <xf numFmtId="164" fontId="18" fillId="2" borderId="8" xfId="48" applyNumberFormat="1" applyFont="1" applyFill="1" applyBorder="1" applyAlignment="1" applyProtection="1">
      <alignment horizontal="right"/>
    </xf>
    <xf numFmtId="165" fontId="28" fillId="2" borderId="10" xfId="0" applyNumberFormat="1" applyFont="1" applyFill="1" applyBorder="1" applyAlignment="1" applyProtection="1">
      <alignment horizontal="left"/>
    </xf>
    <xf numFmtId="165" fontId="18" fillId="2" borderId="10" xfId="0" applyNumberFormat="1" applyFont="1" applyFill="1" applyBorder="1" applyAlignment="1" applyProtection="1">
      <alignment horizontal="left"/>
    </xf>
    <xf numFmtId="176" fontId="18" fillId="2" borderId="10" xfId="0" applyNumberFormat="1" applyFont="1" applyFill="1" applyBorder="1" applyAlignment="1" applyProtection="1">
      <alignment horizontal="right"/>
    </xf>
    <xf numFmtId="164" fontId="18" fillId="2" borderId="0" xfId="48" applyNumberFormat="1" applyFont="1" applyFill="1" applyBorder="1" applyAlignment="1" applyProtection="1">
      <alignment horizontal="right"/>
    </xf>
    <xf numFmtId="164" fontId="30" fillId="4" borderId="0" xfId="48" applyNumberFormat="1" applyFont="1" applyFill="1" applyBorder="1" applyAlignment="1" applyProtection="1">
      <alignment horizontal="right"/>
    </xf>
    <xf numFmtId="164" fontId="18" fillId="4" borderId="0" xfId="48" applyNumberFormat="1" applyFont="1" applyFill="1" applyBorder="1" applyAlignment="1" applyProtection="1">
      <alignment horizontal="right"/>
    </xf>
    <xf numFmtId="37" fontId="18" fillId="2" borderId="11" xfId="0" applyNumberFormat="1" applyFont="1" applyFill="1" applyBorder="1" applyProtection="1"/>
    <xf numFmtId="176" fontId="18" fillId="2" borderId="12" xfId="0" applyNumberFormat="1" applyFont="1" applyFill="1" applyBorder="1" applyAlignment="1" applyProtection="1">
      <alignment horizontal="right"/>
    </xf>
    <xf numFmtId="176" fontId="18" fillId="2" borderId="13" xfId="0" applyNumberFormat="1" applyFont="1" applyFill="1" applyBorder="1" applyAlignment="1" applyProtection="1">
      <alignment horizontal="right"/>
    </xf>
    <xf numFmtId="176" fontId="18" fillId="4" borderId="10" xfId="0" applyNumberFormat="1" applyFont="1" applyFill="1" applyBorder="1" applyAlignment="1" applyProtection="1">
      <alignment horizontal="right"/>
    </xf>
    <xf numFmtId="176" fontId="18" fillId="4" borderId="11" xfId="0" applyNumberFormat="1" applyFont="1" applyFill="1" applyBorder="1" applyAlignment="1" applyProtection="1">
      <alignment horizontal="right"/>
    </xf>
    <xf numFmtId="164" fontId="18" fillId="4" borderId="7" xfId="48" applyNumberFormat="1" applyFont="1" applyFill="1" applyBorder="1" applyAlignment="1" applyProtection="1">
      <alignment horizontal="right"/>
    </xf>
    <xf numFmtId="0" fontId="22" fillId="2" borderId="0" xfId="34" applyFont="1" applyFill="1" applyBorder="1"/>
    <xf numFmtId="176" fontId="30" fillId="2" borderId="0" xfId="0" applyNumberFormat="1" applyFont="1" applyFill="1" applyBorder="1" applyAlignment="1" applyProtection="1">
      <alignment horizontal="right"/>
    </xf>
    <xf numFmtId="165" fontId="31" fillId="6" borderId="0" xfId="0" applyNumberFormat="1" applyFont="1" applyFill="1" applyAlignment="1">
      <alignment horizontal="center"/>
    </xf>
    <xf numFmtId="37" fontId="18" fillId="7" borderId="0" xfId="0" applyNumberFormat="1" applyFont="1" applyFill="1" applyBorder="1" applyAlignment="1" applyProtection="1">
      <alignment horizontal="center"/>
    </xf>
    <xf numFmtId="176" fontId="18" fillId="7" borderId="0" xfId="0" applyNumberFormat="1" applyFont="1" applyFill="1" applyBorder="1" applyAlignment="1" applyProtection="1">
      <alignment horizontal="right"/>
    </xf>
    <xf numFmtId="164" fontId="20" fillId="7" borderId="0" xfId="48" applyNumberFormat="1" applyFont="1" applyFill="1" applyBorder="1" applyAlignment="1" applyProtection="1">
      <alignment horizontal="right"/>
    </xf>
    <xf numFmtId="164" fontId="20" fillId="7" borderId="8" xfId="48" applyNumberFormat="1" applyFont="1" applyFill="1" applyBorder="1" applyAlignment="1" applyProtection="1">
      <alignment horizontal="right"/>
    </xf>
    <xf numFmtId="165" fontId="19" fillId="7" borderId="0" xfId="0" applyNumberFormat="1" applyFont="1" applyFill="1"/>
    <xf numFmtId="37" fontId="18" fillId="7" borderId="0" xfId="0" applyNumberFormat="1" applyFont="1" applyFill="1" applyAlignment="1" applyProtection="1">
      <alignment horizontal="center"/>
    </xf>
    <xf numFmtId="165" fontId="14" fillId="7" borderId="0" xfId="0" applyNumberFormat="1" applyFont="1" applyFill="1" applyBorder="1"/>
    <xf numFmtId="176" fontId="30" fillId="7" borderId="0" xfId="0" applyNumberFormat="1" applyFont="1" applyFill="1" applyBorder="1" applyAlignment="1" applyProtection="1">
      <alignment horizontal="right"/>
    </xf>
    <xf numFmtId="165" fontId="27" fillId="7" borderId="0" xfId="0" applyNumberFormat="1" applyFont="1" applyFill="1" applyBorder="1"/>
    <xf numFmtId="164" fontId="30" fillId="7" borderId="8" xfId="48" applyNumberFormat="1" applyFont="1" applyFill="1" applyBorder="1" applyAlignment="1" applyProtection="1">
      <alignment horizontal="right"/>
    </xf>
    <xf numFmtId="176" fontId="18" fillId="7" borderId="10" xfId="0" applyNumberFormat="1" applyFont="1" applyFill="1" applyBorder="1" applyAlignment="1" applyProtection="1">
      <alignment horizontal="right"/>
    </xf>
    <xf numFmtId="37" fontId="18" fillId="7" borderId="7" xfId="0" applyNumberFormat="1" applyFont="1" applyFill="1" applyBorder="1" applyAlignment="1" applyProtection="1">
      <alignment horizontal="center"/>
    </xf>
    <xf numFmtId="176" fontId="18" fillId="7" borderId="7" xfId="0" applyNumberFormat="1" applyFont="1" applyFill="1" applyBorder="1" applyAlignment="1" applyProtection="1">
      <alignment horizontal="right"/>
    </xf>
    <xf numFmtId="164" fontId="20" fillId="7" borderId="7" xfId="48" applyNumberFormat="1" applyFont="1" applyFill="1" applyBorder="1" applyAlignment="1" applyProtection="1">
      <alignment horizontal="right"/>
    </xf>
    <xf numFmtId="164" fontId="20" fillId="7" borderId="9" xfId="48" applyNumberFormat="1" applyFont="1" applyFill="1" applyBorder="1" applyAlignment="1" applyProtection="1">
      <alignment horizontal="right"/>
    </xf>
    <xf numFmtId="165" fontId="19" fillId="7" borderId="7" xfId="0" applyNumberFormat="1" applyFont="1" applyFill="1" applyBorder="1"/>
    <xf numFmtId="165" fontId="14" fillId="7" borderId="7" xfId="0" applyNumberFormat="1" applyFont="1" applyFill="1" applyBorder="1"/>
    <xf numFmtId="165" fontId="27" fillId="7" borderId="7" xfId="0" applyNumberFormat="1" applyFont="1" applyFill="1" applyBorder="1"/>
    <xf numFmtId="164" fontId="18" fillId="7" borderId="9" xfId="48" applyNumberFormat="1" applyFont="1" applyFill="1" applyBorder="1" applyAlignment="1" applyProtection="1">
      <alignment horizontal="right"/>
    </xf>
    <xf numFmtId="176" fontId="18" fillId="7" borderId="11" xfId="0" applyNumberFormat="1" applyFont="1" applyFill="1" applyBorder="1" applyAlignment="1" applyProtection="1">
      <alignment horizontal="right"/>
    </xf>
    <xf numFmtId="164" fontId="18" fillId="7" borderId="8" xfId="48" applyNumberFormat="1" applyFont="1" applyFill="1" applyBorder="1" applyAlignment="1" applyProtection="1">
      <alignment horizontal="right"/>
    </xf>
    <xf numFmtId="165" fontId="17" fillId="7" borderId="0" xfId="0" applyNumberFormat="1" applyFont="1" applyFill="1" applyBorder="1"/>
    <xf numFmtId="165" fontId="14" fillId="7" borderId="0" xfId="0" applyNumberFormat="1" applyFont="1" applyFill="1"/>
    <xf numFmtId="165" fontId="21" fillId="7" borderId="0" xfId="0" applyNumberFormat="1" applyFont="1" applyFill="1"/>
    <xf numFmtId="165" fontId="27" fillId="7" borderId="0" xfId="0" applyNumberFormat="1" applyFont="1" applyFill="1"/>
    <xf numFmtId="165" fontId="31" fillId="6" borderId="8" xfId="0" applyNumberFormat="1" applyFont="1" applyFill="1" applyBorder="1" applyAlignment="1">
      <alignment horizontal="center"/>
    </xf>
    <xf numFmtId="176" fontId="33" fillId="2" borderId="0" xfId="0" applyNumberFormat="1" applyFont="1" applyFill="1" applyBorder="1" applyAlignment="1" applyProtection="1">
      <alignment horizontal="right"/>
    </xf>
    <xf numFmtId="176" fontId="33" fillId="4" borderId="0" xfId="0" applyNumberFormat="1" applyFont="1" applyFill="1" applyBorder="1" applyAlignment="1" applyProtection="1">
      <alignment horizontal="right"/>
    </xf>
    <xf numFmtId="176" fontId="33" fillId="0" borderId="7" xfId="0" applyNumberFormat="1" applyFont="1" applyFill="1" applyBorder="1" applyAlignment="1" applyProtection="1">
      <alignment horizontal="right"/>
    </xf>
    <xf numFmtId="176" fontId="33" fillId="4" borderId="7" xfId="0" applyNumberFormat="1" applyFont="1" applyFill="1" applyBorder="1" applyAlignment="1" applyProtection="1">
      <alignment horizontal="right"/>
    </xf>
    <xf numFmtId="165" fontId="19" fillId="2" borderId="8" xfId="0" applyNumberFormat="1" applyFont="1" applyFill="1" applyBorder="1"/>
    <xf numFmtId="165" fontId="31" fillId="2" borderId="8" xfId="0" applyNumberFormat="1" applyFont="1" applyFill="1" applyBorder="1" applyAlignment="1">
      <alignment horizontal="center"/>
    </xf>
    <xf numFmtId="165" fontId="19" fillId="2" borderId="9" xfId="0" applyNumberFormat="1" applyFont="1" applyFill="1" applyBorder="1"/>
    <xf numFmtId="165" fontId="18" fillId="2" borderId="0" xfId="0" applyNumberFormat="1" applyFont="1" applyFill="1" applyBorder="1" applyAlignment="1" applyProtection="1">
      <alignment horizontal="left" vertical="center"/>
    </xf>
    <xf numFmtId="37" fontId="18" fillId="2" borderId="7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37" fontId="20" fillId="2" borderId="0" xfId="0" applyNumberFormat="1" applyFont="1" applyFill="1" applyBorder="1" applyAlignment="1" applyProtection="1">
      <alignment horizontal="left" vertical="center"/>
    </xf>
    <xf numFmtId="37" fontId="20" fillId="2" borderId="7" xfId="0" applyNumberFormat="1" applyFont="1" applyFill="1" applyBorder="1" applyAlignment="1" applyProtection="1">
      <alignment horizontal="left" vertical="center"/>
    </xf>
    <xf numFmtId="37" fontId="18" fillId="2" borderId="0" xfId="0" applyNumberFormat="1" applyFont="1" applyFill="1" applyBorder="1" applyAlignment="1" applyProtection="1">
      <alignment horizontal="left" vertical="center"/>
    </xf>
    <xf numFmtId="37" fontId="22" fillId="2" borderId="8" xfId="35" applyNumberFormat="1" applyFont="1" applyFill="1" applyBorder="1" applyAlignment="1" applyProtection="1">
      <alignment horizontal="left" vertical="center"/>
    </xf>
    <xf numFmtId="165" fontId="12" fillId="2" borderId="8" xfId="0" applyNumberFormat="1" applyFont="1" applyFill="1" applyBorder="1" applyAlignment="1" applyProtection="1">
      <alignment horizontal="left" vertical="center"/>
    </xf>
    <xf numFmtId="165" fontId="12" fillId="2" borderId="9" xfId="0" applyNumberFormat="1" applyFont="1" applyFill="1" applyBorder="1" applyAlignment="1" applyProtection="1">
      <alignment horizontal="left" vertical="center"/>
    </xf>
    <xf numFmtId="165" fontId="19" fillId="2" borderId="0" xfId="0" applyNumberFormat="1" applyFont="1" applyFill="1" applyBorder="1" applyAlignment="1">
      <alignment horizontal="left" vertical="center"/>
    </xf>
    <xf numFmtId="165" fontId="19" fillId="2" borderId="7" xfId="0" applyNumberFormat="1" applyFont="1" applyFill="1" applyBorder="1" applyAlignment="1">
      <alignment horizontal="left" vertical="center"/>
    </xf>
    <xf numFmtId="165" fontId="28" fillId="2" borderId="0" xfId="0" applyNumberFormat="1" applyFont="1" applyFill="1" applyBorder="1" applyAlignment="1" applyProtection="1">
      <alignment horizontal="left" vertical="center"/>
    </xf>
    <xf numFmtId="37" fontId="23" fillId="2" borderId="0" xfId="47" applyNumberFormat="1" applyFont="1" applyFill="1" applyBorder="1" applyAlignment="1" applyProtection="1">
      <alignment horizontal="left" vertical="center"/>
    </xf>
    <xf numFmtId="37" fontId="24" fillId="2" borderId="0" xfId="47" applyNumberFormat="1" applyFont="1" applyFill="1" applyBorder="1" applyAlignment="1" applyProtection="1">
      <alignment horizontal="left" vertical="center"/>
    </xf>
    <xf numFmtId="165" fontId="25" fillId="2" borderId="7" xfId="0" applyNumberFormat="1" applyFont="1" applyFill="1" applyBorder="1" applyAlignment="1">
      <alignment horizontal="left" vertical="center"/>
    </xf>
    <xf numFmtId="165" fontId="21" fillId="2" borderId="7" xfId="0" applyNumberFormat="1" applyFont="1" applyFill="1" applyBorder="1" applyAlignment="1">
      <alignment horizontal="left" vertical="center"/>
    </xf>
    <xf numFmtId="0" fontId="1" fillId="2" borderId="0" xfId="47" applyFont="1" applyFill="1" applyBorder="1" applyAlignment="1">
      <alignment horizontal="left" vertical="center"/>
    </xf>
    <xf numFmtId="165" fontId="14" fillId="2" borderId="7" xfId="0" applyNumberFormat="1" applyFont="1" applyFill="1" applyBorder="1" applyAlignment="1">
      <alignment horizontal="left" vertical="center"/>
    </xf>
    <xf numFmtId="37" fontId="26" fillId="2" borderId="0" xfId="47" applyNumberFormat="1" applyFont="1" applyFill="1" applyBorder="1" applyAlignment="1" applyProtection="1">
      <alignment horizontal="left" vertical="center"/>
    </xf>
    <xf numFmtId="165" fontId="27" fillId="2" borderId="7" xfId="0" applyNumberFormat="1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37" fontId="20" fillId="2" borderId="8" xfId="0" applyNumberFormat="1" applyFont="1" applyFill="1" applyBorder="1" applyAlignment="1" applyProtection="1">
      <alignment horizontal="left" vertical="center"/>
    </xf>
    <xf numFmtId="37" fontId="20" fillId="2" borderId="9" xfId="0" applyNumberFormat="1" applyFont="1" applyFill="1" applyBorder="1" applyAlignment="1" applyProtection="1">
      <alignment horizontal="left" vertical="center"/>
    </xf>
    <xf numFmtId="165" fontId="28" fillId="2" borderId="10" xfId="0" applyNumberFormat="1" applyFont="1" applyFill="1" applyBorder="1" applyAlignment="1" applyProtection="1">
      <alignment horizontal="left" vertical="center"/>
    </xf>
    <xf numFmtId="165" fontId="18" fillId="2" borderId="10" xfId="0" applyNumberFormat="1" applyFont="1" applyFill="1" applyBorder="1" applyAlignment="1" applyProtection="1">
      <alignment horizontal="left" vertical="center"/>
    </xf>
    <xf numFmtId="37" fontId="18" fillId="2" borderId="11" xfId="0" applyNumberFormat="1" applyFont="1" applyFill="1" applyBorder="1" applyAlignment="1" applyProtection="1">
      <alignment horizontal="left" vertical="center"/>
    </xf>
    <xf numFmtId="165" fontId="31" fillId="6" borderId="9" xfId="0" applyNumberFormat="1" applyFont="1" applyFill="1" applyBorder="1" applyAlignment="1">
      <alignment horizontal="center"/>
    </xf>
    <xf numFmtId="165" fontId="34" fillId="2" borderId="8" xfId="0" applyNumberFormat="1" applyFont="1" applyFill="1" applyBorder="1"/>
    <xf numFmtId="176" fontId="33" fillId="7" borderId="0" xfId="0" applyNumberFormat="1" applyFont="1" applyFill="1" applyBorder="1" applyAlignment="1" applyProtection="1">
      <alignment horizontal="right"/>
    </xf>
    <xf numFmtId="176" fontId="18" fillId="6" borderId="0" xfId="0" applyNumberFormat="1" applyFont="1" applyFill="1" applyBorder="1" applyAlignment="1" applyProtection="1">
      <alignment horizontal="right"/>
    </xf>
    <xf numFmtId="176" fontId="15" fillId="0" borderId="0" xfId="0" applyNumberFormat="1" applyFont="1" applyFill="1" applyBorder="1" applyAlignment="1" applyProtection="1">
      <alignment horizontal="right"/>
    </xf>
    <xf numFmtId="165" fontId="14" fillId="6" borderId="8" xfId="0" applyNumberFormat="1" applyFont="1" applyFill="1" applyBorder="1" applyAlignment="1">
      <alignment horizontal="center"/>
    </xf>
    <xf numFmtId="37" fontId="15" fillId="4" borderId="0" xfId="0" applyNumberFormat="1" applyFont="1" applyFill="1" applyAlignment="1" applyProtection="1">
      <alignment horizontal="center"/>
    </xf>
    <xf numFmtId="176" fontId="15" fillId="4" borderId="0" xfId="0" applyNumberFormat="1" applyFont="1" applyFill="1" applyBorder="1" applyAlignment="1" applyProtection="1">
      <alignment horizontal="right"/>
    </xf>
    <xf numFmtId="164" fontId="24" fillId="4" borderId="0" xfId="48" applyNumberFormat="1" applyFont="1" applyFill="1" applyBorder="1" applyAlignment="1" applyProtection="1">
      <alignment horizontal="right"/>
    </xf>
    <xf numFmtId="164" fontId="24" fillId="4" borderId="10" xfId="48" applyNumberFormat="1" applyFont="1" applyFill="1" applyBorder="1" applyAlignment="1" applyProtection="1">
      <alignment horizontal="right"/>
    </xf>
    <xf numFmtId="176" fontId="15" fillId="4" borderId="0" xfId="0" applyNumberFormat="1" applyFont="1" applyFill="1" applyBorder="1" applyProtection="1"/>
    <xf numFmtId="37" fontId="15" fillId="4" borderId="0" xfId="0" applyNumberFormat="1" applyFont="1" applyFill="1" applyBorder="1" applyAlignment="1" applyProtection="1">
      <alignment horizontal="center"/>
    </xf>
    <xf numFmtId="165" fontId="14" fillId="4" borderId="0" xfId="0" applyNumberFormat="1" applyFont="1" applyFill="1"/>
    <xf numFmtId="165" fontId="0" fillId="2" borderId="0" xfId="0" applyNumberFormat="1" applyFont="1" applyFill="1"/>
    <xf numFmtId="165" fontId="0" fillId="4" borderId="0" xfId="0" applyNumberFormat="1" applyFont="1" applyFill="1"/>
    <xf numFmtId="176" fontId="36" fillId="2" borderId="0" xfId="0" applyNumberFormat="1" applyFont="1" applyFill="1" applyBorder="1" applyAlignment="1" applyProtection="1">
      <alignment horizontal="right"/>
    </xf>
    <xf numFmtId="176" fontId="33" fillId="7" borderId="7" xfId="0" applyNumberFormat="1" applyFont="1" applyFill="1" applyBorder="1" applyAlignment="1" applyProtection="1">
      <alignment horizontal="right"/>
    </xf>
    <xf numFmtId="165" fontId="34" fillId="2" borderId="9" xfId="0" applyNumberFormat="1" applyFont="1" applyFill="1" applyBorder="1"/>
    <xf numFmtId="176" fontId="0" fillId="4" borderId="0" xfId="0" applyNumberFormat="1" applyFill="1"/>
    <xf numFmtId="164" fontId="0" fillId="4" borderId="0" xfId="0" applyNumberFormat="1" applyFill="1"/>
    <xf numFmtId="165" fontId="14" fillId="2" borderId="0" xfId="0" applyNumberFormat="1" applyFont="1" applyFill="1"/>
    <xf numFmtId="165" fontId="14" fillId="4" borderId="7" xfId="0" applyNumberFormat="1" applyFont="1" applyFill="1" applyBorder="1"/>
    <xf numFmtId="165" fontId="35" fillId="2" borderId="0" xfId="0" applyNumberFormat="1" applyFont="1" applyFill="1" applyBorder="1" applyAlignment="1" applyProtection="1">
      <alignment horizontal="left" vertical="center" wrapText="1"/>
    </xf>
    <xf numFmtId="165" fontId="35" fillId="2" borderId="7" xfId="0" applyNumberFormat="1" applyFont="1" applyFill="1" applyBorder="1" applyAlignment="1" applyProtection="1">
      <alignment horizontal="left" vertical="center" wrapText="1"/>
    </xf>
    <xf numFmtId="165" fontId="35" fillId="2" borderId="8" xfId="0" applyNumberFormat="1" applyFont="1" applyFill="1" applyBorder="1" applyAlignment="1" applyProtection="1">
      <alignment horizontal="left" vertical="center" wrapText="1"/>
    </xf>
    <xf numFmtId="165" fontId="35" fillId="2" borderId="9" xfId="0" applyNumberFormat="1" applyFont="1" applyFill="1" applyBorder="1" applyAlignment="1" applyProtection="1">
      <alignment horizontal="left" vertical="center" wrapText="1"/>
    </xf>
    <xf numFmtId="165" fontId="35" fillId="2" borderId="0" xfId="0" applyNumberFormat="1" applyFont="1" applyFill="1" applyAlignment="1" applyProtection="1">
      <alignment horizontal="left" vertical="center" wrapText="1"/>
    </xf>
  </cellXfs>
  <cellStyles count="52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al_# 41-Market &amp;Trends" xfId="33"/>
    <cellStyle name="Normal_CF06GR" xfId="34"/>
    <cellStyle name="Normál_segments_0209" xfId="35"/>
    <cellStyle name="Normal_Sheet1" xfId="36"/>
    <cellStyle name="Normál_web 4q2005 master_rebranded" xfId="37"/>
    <cellStyle name="Percent [0]" xfId="38"/>
    <cellStyle name="Percent [00]" xfId="39"/>
    <cellStyle name="Percent [2]" xfId="40"/>
    <cellStyle name="Percent_#6 Temps &amp; Contractors" xfId="41"/>
    <cellStyle name="PrePop Currency (0)" xfId="42"/>
    <cellStyle name="PrePop Currency (2)" xfId="43"/>
    <cellStyle name="PrePop Units (0)" xfId="44"/>
    <cellStyle name="PrePop Units (1)" xfId="45"/>
    <cellStyle name="PrePop Units (2)" xfId="46"/>
    <cellStyle name="Stílus 1" xfId="47"/>
    <cellStyle name="Százalék" xfId="48" builtinId="5"/>
    <cellStyle name="Text Indent A" xfId="49"/>
    <cellStyle name="Text Indent B" xfId="50"/>
    <cellStyle name="Text Indent C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51"/>
  <sheetViews>
    <sheetView zoomScaleNormal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sqref="A1:C3"/>
    </sheetView>
  </sheetViews>
  <sheetFormatPr defaultColWidth="8.5" defaultRowHeight="12.75"/>
  <cols>
    <col min="1" max="1" width="7.1640625" style="85" customWidth="1"/>
    <col min="2" max="2" width="5.83203125" style="85" customWidth="1"/>
    <col min="3" max="3" width="56" style="85" customWidth="1"/>
    <col min="4" max="15" width="12.83203125" style="85" customWidth="1"/>
    <col min="16" max="16384" width="8.5" style="85"/>
  </cols>
  <sheetData>
    <row r="1" spans="1:15" s="103" customFormat="1" ht="12.75" customHeight="1">
      <c r="A1" s="162" t="s">
        <v>46</v>
      </c>
      <c r="B1" s="162"/>
      <c r="C1" s="163"/>
      <c r="D1" s="3">
        <v>2009</v>
      </c>
      <c r="E1" s="3">
        <v>2009</v>
      </c>
      <c r="F1" s="3">
        <v>2009</v>
      </c>
      <c r="G1" s="4">
        <v>2009</v>
      </c>
      <c r="H1" s="3">
        <v>2010</v>
      </c>
      <c r="I1" s="3">
        <v>2010</v>
      </c>
      <c r="J1" s="3">
        <v>2010</v>
      </c>
      <c r="K1" s="4">
        <v>2010</v>
      </c>
      <c r="L1" s="3">
        <v>2011</v>
      </c>
      <c r="M1" s="3">
        <v>2011</v>
      </c>
      <c r="N1" s="3">
        <v>2011</v>
      </c>
      <c r="O1" s="3">
        <v>2011</v>
      </c>
    </row>
    <row r="2" spans="1:15" s="103" customFormat="1">
      <c r="A2" s="162"/>
      <c r="B2" s="162"/>
      <c r="C2" s="163"/>
      <c r="D2" s="62" t="s">
        <v>38</v>
      </c>
      <c r="E2" s="62" t="s">
        <v>45</v>
      </c>
      <c r="F2" s="63" t="s">
        <v>44</v>
      </c>
      <c r="G2" s="64" t="s">
        <v>43</v>
      </c>
      <c r="H2" s="62" t="s">
        <v>38</v>
      </c>
      <c r="I2" s="62" t="s">
        <v>45</v>
      </c>
      <c r="J2" s="63" t="s">
        <v>44</v>
      </c>
      <c r="K2" s="64" t="s">
        <v>43</v>
      </c>
      <c r="L2" s="63" t="s">
        <v>38</v>
      </c>
      <c r="M2" s="63" t="s">
        <v>45</v>
      </c>
      <c r="N2" s="63" t="s">
        <v>44</v>
      </c>
      <c r="O2" s="63" t="s">
        <v>43</v>
      </c>
    </row>
    <row r="3" spans="1:15">
      <c r="A3" s="164"/>
      <c r="B3" s="164"/>
      <c r="C3" s="165"/>
      <c r="D3" s="111"/>
      <c r="E3" s="112" t="s">
        <v>22</v>
      </c>
      <c r="F3" s="111"/>
      <c r="G3" s="113"/>
      <c r="H3" s="112" t="s">
        <v>22</v>
      </c>
      <c r="I3" s="141" t="s">
        <v>22</v>
      </c>
      <c r="J3" s="141" t="s">
        <v>22</v>
      </c>
      <c r="K3" s="157" t="s">
        <v>22</v>
      </c>
      <c r="L3" s="111"/>
      <c r="M3" s="111"/>
      <c r="N3" s="111"/>
      <c r="O3" s="111"/>
    </row>
    <row r="4" spans="1:15" ht="12.75" customHeight="1">
      <c r="A4" s="114"/>
      <c r="B4" s="114"/>
      <c r="C4" s="115"/>
      <c r="D4" s="19"/>
      <c r="E4" s="81"/>
      <c r="F4" s="19"/>
      <c r="G4" s="92"/>
      <c r="H4" s="19"/>
      <c r="I4" s="81"/>
      <c r="J4" s="19"/>
      <c r="K4" s="92"/>
      <c r="L4" s="19"/>
      <c r="M4" s="81"/>
      <c r="N4" s="19"/>
      <c r="O4" s="81"/>
    </row>
    <row r="5" spans="1:15" ht="12.75" customHeight="1">
      <c r="A5" s="116" t="s">
        <v>29</v>
      </c>
      <c r="B5" s="117"/>
      <c r="C5" s="118"/>
      <c r="D5" s="8">
        <v>66622</v>
      </c>
      <c r="E5" s="82">
        <v>135701</v>
      </c>
      <c r="F5" s="8">
        <v>206457</v>
      </c>
      <c r="G5" s="93">
        <v>262808</v>
      </c>
      <c r="H5" s="8">
        <v>59207</v>
      </c>
      <c r="I5" s="82">
        <v>122333</v>
      </c>
      <c r="J5" s="8">
        <v>191052</v>
      </c>
      <c r="K5" s="93">
        <v>248304</v>
      </c>
      <c r="L5" s="8">
        <v>61484</v>
      </c>
      <c r="M5" s="82">
        <v>123287</v>
      </c>
      <c r="N5" s="8">
        <v>187253</v>
      </c>
      <c r="O5" s="82">
        <v>244983</v>
      </c>
    </row>
    <row r="6" spans="1:15" ht="12.75" customHeight="1">
      <c r="A6" s="116"/>
      <c r="B6" s="117"/>
      <c r="C6" s="118"/>
      <c r="D6" s="8"/>
      <c r="E6" s="82"/>
      <c r="F6" s="8"/>
      <c r="G6" s="93"/>
      <c r="H6" s="8"/>
      <c r="I6" s="82"/>
      <c r="J6" s="8"/>
      <c r="K6" s="93"/>
      <c r="L6" s="8"/>
      <c r="M6" s="82"/>
      <c r="N6" s="8"/>
      <c r="O6" s="82"/>
    </row>
    <row r="7" spans="1:15" ht="12.75" customHeight="1">
      <c r="A7" s="116" t="s">
        <v>1</v>
      </c>
      <c r="B7" s="117"/>
      <c r="C7" s="118"/>
      <c r="D7" s="8"/>
      <c r="E7" s="82"/>
      <c r="F7" s="8"/>
      <c r="G7" s="93"/>
      <c r="H7" s="8"/>
      <c r="I7" s="82"/>
      <c r="J7" s="8"/>
      <c r="K7" s="93"/>
      <c r="L7" s="8"/>
      <c r="M7" s="82"/>
      <c r="N7" s="8"/>
      <c r="O7" s="82"/>
    </row>
    <row r="8" spans="1:15" ht="12.75" customHeight="1">
      <c r="A8" s="116"/>
      <c r="B8" s="117" t="s">
        <v>2</v>
      </c>
      <c r="C8" s="118"/>
      <c r="D8" s="8">
        <v>1696</v>
      </c>
      <c r="E8" s="82">
        <v>3624</v>
      </c>
      <c r="F8" s="8">
        <v>5146</v>
      </c>
      <c r="G8" s="93">
        <v>6398</v>
      </c>
      <c r="H8" s="8">
        <v>511</v>
      </c>
      <c r="I8" s="82">
        <v>1351</v>
      </c>
      <c r="J8" s="8">
        <v>2035</v>
      </c>
      <c r="K8" s="93">
        <v>2313</v>
      </c>
      <c r="L8" s="8">
        <v>411</v>
      </c>
      <c r="M8" s="82">
        <v>11041</v>
      </c>
      <c r="N8" s="8">
        <v>16739</v>
      </c>
      <c r="O8" s="82">
        <v>17485</v>
      </c>
    </row>
    <row r="9" spans="1:15" ht="12.75" customHeight="1">
      <c r="A9" s="116"/>
      <c r="B9" s="117" t="s">
        <v>3</v>
      </c>
      <c r="C9" s="118"/>
      <c r="D9" s="8">
        <v>356</v>
      </c>
      <c r="E9" s="82">
        <v>983</v>
      </c>
      <c r="F9" s="8">
        <v>-948</v>
      </c>
      <c r="G9" s="93">
        <v>7357</v>
      </c>
      <c r="H9" s="8">
        <v>1030</v>
      </c>
      <c r="I9" s="82">
        <v>1476</v>
      </c>
      <c r="J9" s="8">
        <v>2075</v>
      </c>
      <c r="K9" s="93">
        <v>6055</v>
      </c>
      <c r="L9" s="8">
        <v>1486</v>
      </c>
      <c r="M9" s="82">
        <v>1757</v>
      </c>
      <c r="N9" s="8">
        <v>2109</v>
      </c>
      <c r="O9" s="82">
        <v>6066</v>
      </c>
    </row>
    <row r="10" spans="1:15" ht="12.75" customHeight="1">
      <c r="A10" s="116"/>
      <c r="B10" s="116" t="s">
        <v>27</v>
      </c>
      <c r="C10" s="118"/>
      <c r="D10" s="8">
        <v>0</v>
      </c>
      <c r="E10" s="82">
        <v>0</v>
      </c>
      <c r="F10" s="8">
        <v>0</v>
      </c>
      <c r="G10" s="93">
        <v>0</v>
      </c>
      <c r="H10" s="8">
        <v>0</v>
      </c>
      <c r="I10" s="82">
        <v>0</v>
      </c>
      <c r="J10" s="8">
        <v>0</v>
      </c>
      <c r="K10" s="93">
        <v>26970</v>
      </c>
      <c r="L10" s="8">
        <v>6341</v>
      </c>
      <c r="M10" s="82">
        <v>12686</v>
      </c>
      <c r="N10" s="8">
        <v>19006</v>
      </c>
      <c r="O10" s="82">
        <v>25350</v>
      </c>
    </row>
    <row r="11" spans="1:15" ht="12.75" customHeight="1">
      <c r="A11" s="116"/>
      <c r="B11" s="117"/>
      <c r="C11" s="118"/>
      <c r="D11" s="8"/>
      <c r="E11" s="82"/>
      <c r="F11" s="8"/>
      <c r="G11" s="93"/>
      <c r="H11" s="8"/>
      <c r="I11" s="82"/>
      <c r="J11" s="8"/>
      <c r="K11" s="93"/>
      <c r="L11" s="8"/>
      <c r="M11" s="82"/>
      <c r="N11" s="8"/>
      <c r="O11" s="82"/>
    </row>
    <row r="12" spans="1:15" ht="12.75" customHeight="1">
      <c r="A12" s="116" t="s">
        <v>0</v>
      </c>
      <c r="B12" s="117"/>
      <c r="C12" s="118"/>
      <c r="D12" s="8">
        <f t="shared" ref="D12:H12" si="0">D5-(D8+D9+D10)</f>
        <v>64570</v>
      </c>
      <c r="E12" s="82">
        <f t="shared" si="0"/>
        <v>131094</v>
      </c>
      <c r="F12" s="8">
        <f t="shared" si="0"/>
        <v>202259</v>
      </c>
      <c r="G12" s="93">
        <f t="shared" si="0"/>
        <v>249053</v>
      </c>
      <c r="H12" s="8">
        <f t="shared" si="0"/>
        <v>57666</v>
      </c>
      <c r="I12" s="82">
        <v>119506</v>
      </c>
      <c r="J12" s="8">
        <v>186942</v>
      </c>
      <c r="K12" s="93">
        <v>212966</v>
      </c>
      <c r="L12" s="8">
        <v>53246</v>
      </c>
      <c r="M12" s="82">
        <v>97803</v>
      </c>
      <c r="N12" s="8">
        <v>149399</v>
      </c>
      <c r="O12" s="82">
        <v>196082</v>
      </c>
    </row>
    <row r="13" spans="1:15" ht="12.75" customHeight="1">
      <c r="A13" s="116"/>
      <c r="B13" s="117"/>
      <c r="C13" s="118"/>
      <c r="D13" s="8"/>
      <c r="E13" s="82"/>
      <c r="F13" s="8"/>
      <c r="G13" s="93"/>
      <c r="H13" s="8"/>
      <c r="I13" s="82"/>
      <c r="J13" s="8"/>
      <c r="K13" s="93"/>
      <c r="L13" s="8"/>
      <c r="M13" s="82"/>
      <c r="N13" s="8"/>
      <c r="O13" s="82"/>
    </row>
    <row r="14" spans="1:15">
      <c r="A14" s="114" t="s">
        <v>4</v>
      </c>
      <c r="B14" s="116" t="s">
        <v>34</v>
      </c>
      <c r="C14" s="115"/>
      <c r="D14" s="8">
        <v>-24786</v>
      </c>
      <c r="E14" s="82">
        <v>-50961</v>
      </c>
      <c r="F14" s="8">
        <v>-76337</v>
      </c>
      <c r="G14" s="93">
        <v>-101920</v>
      </c>
      <c r="H14" s="8">
        <v>-24140</v>
      </c>
      <c r="I14" s="82">
        <v>-49425</v>
      </c>
      <c r="J14" s="8">
        <v>-74228</v>
      </c>
      <c r="K14" s="93">
        <v>-100872</v>
      </c>
      <c r="L14" s="8">
        <v>-23994</v>
      </c>
      <c r="M14" s="82">
        <v>-48018</v>
      </c>
      <c r="N14" s="8">
        <v>-72061</v>
      </c>
      <c r="O14" s="82">
        <v>-132915</v>
      </c>
    </row>
    <row r="15" spans="1:15" ht="12.75" customHeight="1">
      <c r="A15" s="116"/>
      <c r="B15" s="117"/>
      <c r="C15" s="118"/>
      <c r="D15" s="8"/>
      <c r="E15" s="82"/>
      <c r="F15" s="8"/>
      <c r="G15" s="93"/>
      <c r="H15" s="8"/>
      <c r="I15" s="82"/>
      <c r="J15" s="8"/>
      <c r="K15" s="93"/>
      <c r="L15" s="8"/>
      <c r="M15" s="82"/>
      <c r="N15" s="8"/>
      <c r="O15" s="82"/>
    </row>
    <row r="16" spans="1:15" ht="12.75" customHeight="1">
      <c r="A16" s="116" t="s">
        <v>5</v>
      </c>
      <c r="B16" s="117"/>
      <c r="C16" s="118"/>
      <c r="D16" s="8">
        <f t="shared" ref="D16:H16" si="1">D12+D14</f>
        <v>39784</v>
      </c>
      <c r="E16" s="82">
        <f t="shared" si="1"/>
        <v>80133</v>
      </c>
      <c r="F16" s="8">
        <f t="shared" si="1"/>
        <v>125922</v>
      </c>
      <c r="G16" s="93">
        <f t="shared" si="1"/>
        <v>147133</v>
      </c>
      <c r="H16" s="8">
        <f t="shared" si="1"/>
        <v>33526</v>
      </c>
      <c r="I16" s="82">
        <v>70081</v>
      </c>
      <c r="J16" s="8">
        <v>112714</v>
      </c>
      <c r="K16" s="93">
        <v>112094</v>
      </c>
      <c r="L16" s="8">
        <v>29252</v>
      </c>
      <c r="M16" s="82">
        <v>49785</v>
      </c>
      <c r="N16" s="8">
        <v>77338</v>
      </c>
      <c r="O16" s="82">
        <v>63167</v>
      </c>
    </row>
    <row r="17" spans="1:17" ht="12.75" customHeight="1">
      <c r="A17" s="116"/>
      <c r="B17" s="117"/>
      <c r="C17" s="118"/>
      <c r="D17" s="8"/>
      <c r="E17" s="82"/>
      <c r="F17" s="8"/>
      <c r="G17" s="93"/>
      <c r="H17" s="8"/>
      <c r="I17" s="82"/>
      <c r="J17" s="8"/>
      <c r="K17" s="93"/>
      <c r="L17" s="8"/>
      <c r="M17" s="82"/>
      <c r="N17" s="8"/>
      <c r="O17" s="82"/>
    </row>
    <row r="18" spans="1:17" ht="12.75" customHeight="1">
      <c r="A18" s="119" t="s">
        <v>6</v>
      </c>
      <c r="B18" s="119"/>
      <c r="C18" s="115"/>
      <c r="D18" s="8">
        <v>159409</v>
      </c>
      <c r="E18" s="82">
        <v>320504</v>
      </c>
      <c r="F18" s="8">
        <v>480614</v>
      </c>
      <c r="G18" s="93">
        <v>643989</v>
      </c>
      <c r="H18" s="8">
        <v>147374</v>
      </c>
      <c r="I18" s="82">
        <v>297834</v>
      </c>
      <c r="J18" s="8">
        <v>452602</v>
      </c>
      <c r="K18" s="93">
        <v>609579</v>
      </c>
      <c r="L18" s="8">
        <v>142507</v>
      </c>
      <c r="M18" s="82">
        <v>286073</v>
      </c>
      <c r="N18" s="8">
        <v>438193</v>
      </c>
      <c r="O18" s="82">
        <v>597617</v>
      </c>
    </row>
    <row r="19" spans="1:17" ht="12.75" customHeight="1">
      <c r="A19" s="116"/>
      <c r="B19" s="117"/>
      <c r="C19" s="118"/>
      <c r="D19" s="8"/>
      <c r="E19" s="82"/>
      <c r="F19" s="8"/>
      <c r="G19" s="93"/>
      <c r="H19" s="8"/>
      <c r="I19" s="82"/>
      <c r="J19" s="8"/>
      <c r="K19" s="93"/>
      <c r="L19" s="8"/>
      <c r="M19" s="82"/>
      <c r="N19" s="8"/>
      <c r="O19" s="82"/>
    </row>
    <row r="20" spans="1:17" s="104" customFormat="1" ht="12.75" customHeight="1">
      <c r="A20" s="116" t="s">
        <v>30</v>
      </c>
      <c r="B20" s="117"/>
      <c r="C20" s="118"/>
      <c r="D20" s="10">
        <f t="shared" ref="D20:H20" si="2">+D5/D18</f>
        <v>0.41793123349371741</v>
      </c>
      <c r="E20" s="83">
        <f t="shared" si="2"/>
        <v>0.42339877193420361</v>
      </c>
      <c r="F20" s="10">
        <f t="shared" si="2"/>
        <v>0.42956925932245005</v>
      </c>
      <c r="G20" s="94">
        <f t="shared" si="2"/>
        <v>0.40809392707018288</v>
      </c>
      <c r="H20" s="10">
        <f t="shared" si="2"/>
        <v>0.4017465767367378</v>
      </c>
      <c r="I20" s="83">
        <v>0.41074222553502959</v>
      </c>
      <c r="J20" s="10">
        <v>0.4221192129067039</v>
      </c>
      <c r="K20" s="94">
        <v>0.40733686691962812</v>
      </c>
      <c r="L20" s="10">
        <v>0.43144547285396506</v>
      </c>
      <c r="M20" s="83">
        <v>0.43096342541938598</v>
      </c>
      <c r="N20" s="10">
        <v>0.42732996647595922</v>
      </c>
      <c r="O20" s="83">
        <v>0.40993311769912838</v>
      </c>
      <c r="Q20" s="85"/>
    </row>
    <row r="21" spans="1:17" s="104" customFormat="1" ht="12.75" customHeight="1">
      <c r="A21" s="120" t="s">
        <v>7</v>
      </c>
      <c r="B21" s="121"/>
      <c r="C21" s="122"/>
      <c r="D21" s="24">
        <f t="shared" ref="D21:E21" si="3">D12/D18</f>
        <v>0.40505868551963814</v>
      </c>
      <c r="E21" s="84">
        <f t="shared" si="3"/>
        <v>0.4090245363552405</v>
      </c>
      <c r="F21" s="24">
        <f t="shared" ref="F21:G21" si="4">F12/F18</f>
        <v>0.42083459907534942</v>
      </c>
      <c r="G21" s="95">
        <f t="shared" si="4"/>
        <v>0.38673486658933615</v>
      </c>
      <c r="H21" s="24">
        <f t="shared" ref="H21" si="5">H12/H18</f>
        <v>0.39129018687149703</v>
      </c>
      <c r="I21" s="84">
        <v>0.40125036093931521</v>
      </c>
      <c r="J21" s="24">
        <v>0.41303838692714573</v>
      </c>
      <c r="K21" s="95">
        <v>0.34936570977674758</v>
      </c>
      <c r="L21" s="24">
        <v>0.37363778621401056</v>
      </c>
      <c r="M21" s="84">
        <v>0.34188126806794072</v>
      </c>
      <c r="N21" s="24">
        <v>0.34094337426659027</v>
      </c>
      <c r="O21" s="84">
        <v>0.32810646283489259</v>
      </c>
      <c r="Q21" s="85"/>
    </row>
    <row r="22" spans="1:17" ht="12.75" customHeight="1">
      <c r="A22" s="123"/>
      <c r="B22" s="123"/>
      <c r="C22" s="124"/>
      <c r="D22" s="12"/>
      <c r="F22" s="12"/>
      <c r="G22" s="96"/>
      <c r="H22" s="12"/>
      <c r="J22" s="12"/>
      <c r="K22" s="96"/>
      <c r="L22" s="12"/>
      <c r="N22" s="12"/>
    </row>
    <row r="23" spans="1:17">
      <c r="A23" s="125" t="s">
        <v>8</v>
      </c>
      <c r="B23" s="114"/>
      <c r="C23" s="115"/>
      <c r="D23" s="14"/>
      <c r="E23" s="86"/>
      <c r="F23" s="14"/>
      <c r="G23" s="92"/>
      <c r="H23" s="14"/>
      <c r="I23" s="86"/>
      <c r="J23" s="14"/>
      <c r="K23" s="92"/>
      <c r="L23" s="14"/>
      <c r="M23" s="86"/>
      <c r="N23" s="14"/>
      <c r="O23" s="86"/>
    </row>
    <row r="24" spans="1:17">
      <c r="A24" s="123"/>
      <c r="B24" s="123"/>
      <c r="C24" s="124"/>
      <c r="D24" s="12"/>
      <c r="F24" s="12"/>
      <c r="G24" s="96"/>
      <c r="H24" s="12"/>
      <c r="J24" s="12"/>
      <c r="K24" s="96"/>
      <c r="L24" s="12"/>
      <c r="N24" s="12"/>
    </row>
    <row r="25" spans="1:17">
      <c r="A25" s="126"/>
      <c r="B25" s="127" t="s">
        <v>9</v>
      </c>
      <c r="C25" s="128"/>
      <c r="D25" s="8">
        <v>100217</v>
      </c>
      <c r="E25" s="82">
        <v>97358</v>
      </c>
      <c r="F25" s="8">
        <v>122090</v>
      </c>
      <c r="G25" s="93">
        <v>70573</v>
      </c>
      <c r="H25" s="107">
        <v>46441</v>
      </c>
      <c r="I25" s="142">
        <v>95038</v>
      </c>
      <c r="J25" s="107">
        <v>72104</v>
      </c>
      <c r="K25" s="156">
        <v>72208</v>
      </c>
      <c r="L25" s="8">
        <v>76180</v>
      </c>
      <c r="M25" s="82">
        <v>91154</v>
      </c>
      <c r="N25" s="8">
        <v>49843</v>
      </c>
      <c r="O25" s="82">
        <v>49865</v>
      </c>
    </row>
    <row r="26" spans="1:17">
      <c r="A26" s="126"/>
      <c r="B26" s="127" t="s">
        <v>10</v>
      </c>
      <c r="C26" s="128"/>
      <c r="D26" s="8">
        <v>35149</v>
      </c>
      <c r="E26" s="82">
        <v>41480</v>
      </c>
      <c r="F26" s="8">
        <v>37667</v>
      </c>
      <c r="G26" s="93">
        <v>36332</v>
      </c>
      <c r="H26" s="107">
        <v>30005</v>
      </c>
      <c r="I26" s="142">
        <v>48584</v>
      </c>
      <c r="J26" s="107">
        <v>47253</v>
      </c>
      <c r="K26" s="156">
        <v>46647</v>
      </c>
      <c r="L26" s="8">
        <v>34318</v>
      </c>
      <c r="M26" s="82">
        <v>55894</v>
      </c>
      <c r="N26" s="8">
        <v>55375</v>
      </c>
      <c r="O26" s="82">
        <v>70155</v>
      </c>
    </row>
    <row r="27" spans="1:17">
      <c r="A27" s="126"/>
      <c r="B27" s="127" t="s">
        <v>11</v>
      </c>
      <c r="C27" s="128"/>
      <c r="D27" s="8">
        <v>233551</v>
      </c>
      <c r="E27" s="82">
        <v>276583</v>
      </c>
      <c r="F27" s="8">
        <v>246161</v>
      </c>
      <c r="G27" s="93">
        <v>266998</v>
      </c>
      <c r="H27" s="8">
        <v>264811</v>
      </c>
      <c r="I27" s="82">
        <v>241651</v>
      </c>
      <c r="J27" s="8">
        <v>204942</v>
      </c>
      <c r="K27" s="93">
        <v>234164</v>
      </c>
      <c r="L27" s="8">
        <v>235923</v>
      </c>
      <c r="M27" s="82">
        <v>192727</v>
      </c>
      <c r="N27" s="8">
        <v>223661</v>
      </c>
      <c r="O27" s="82">
        <v>230166</v>
      </c>
    </row>
    <row r="28" spans="1:17">
      <c r="A28" s="126"/>
      <c r="B28" s="127" t="s">
        <v>12</v>
      </c>
      <c r="C28" s="128"/>
      <c r="D28" s="8">
        <v>21808</v>
      </c>
      <c r="E28" s="82">
        <v>30389</v>
      </c>
      <c r="F28" s="8">
        <v>27212</v>
      </c>
      <c r="G28" s="93">
        <v>26221</v>
      </c>
      <c r="H28" s="8">
        <v>15110</v>
      </c>
      <c r="I28" s="82">
        <v>21682</v>
      </c>
      <c r="J28" s="8">
        <v>21716</v>
      </c>
      <c r="K28" s="93">
        <v>8828</v>
      </c>
      <c r="L28" s="8">
        <v>9208</v>
      </c>
      <c r="M28" s="82">
        <v>9132</v>
      </c>
      <c r="N28" s="8">
        <v>8247</v>
      </c>
      <c r="O28" s="82">
        <v>17928</v>
      </c>
    </row>
    <row r="29" spans="1:17">
      <c r="A29" s="126"/>
      <c r="B29" s="117" t="s">
        <v>13</v>
      </c>
      <c r="C29" s="129"/>
      <c r="D29" s="8">
        <v>-13304</v>
      </c>
      <c r="E29" s="82">
        <v>-10659</v>
      </c>
      <c r="F29" s="8">
        <v>-10598</v>
      </c>
      <c r="G29" s="93">
        <v>-8814</v>
      </c>
      <c r="H29" s="79">
        <v>0</v>
      </c>
      <c r="I29" s="142">
        <v>0</v>
      </c>
      <c r="J29" s="107">
        <v>0</v>
      </c>
      <c r="K29" s="156">
        <v>0</v>
      </c>
      <c r="L29" s="8">
        <v>0</v>
      </c>
      <c r="M29" s="82">
        <v>0</v>
      </c>
      <c r="N29" s="8">
        <v>0</v>
      </c>
      <c r="O29" s="82">
        <v>0</v>
      </c>
    </row>
    <row r="30" spans="1:17">
      <c r="A30" s="126"/>
      <c r="B30" s="117" t="s">
        <v>14</v>
      </c>
      <c r="C30" s="129"/>
      <c r="D30" s="8">
        <v>-68014</v>
      </c>
      <c r="E30" s="82">
        <v>-51684</v>
      </c>
      <c r="F30" s="8">
        <v>-51813</v>
      </c>
      <c r="G30" s="93">
        <v>-34270</v>
      </c>
      <c r="H30" s="8">
        <v>-45634</v>
      </c>
      <c r="I30" s="82">
        <v>-33679</v>
      </c>
      <c r="J30" s="8">
        <v>-18051</v>
      </c>
      <c r="K30" s="93">
        <v>-15841</v>
      </c>
      <c r="L30" s="8">
        <v>-25968</v>
      </c>
      <c r="M30" s="82">
        <v>-15727</v>
      </c>
      <c r="N30" s="8">
        <v>-15087</v>
      </c>
      <c r="O30" s="82">
        <v>-14451</v>
      </c>
    </row>
    <row r="31" spans="1:17">
      <c r="A31" s="126"/>
      <c r="B31" s="117" t="s">
        <v>15</v>
      </c>
      <c r="C31" s="129"/>
      <c r="D31" s="8">
        <v>-91627</v>
      </c>
      <c r="E31" s="82">
        <v>-71585</v>
      </c>
      <c r="F31" s="8">
        <v>-86447</v>
      </c>
      <c r="G31" s="93">
        <v>-87611</v>
      </c>
      <c r="H31" s="8">
        <v>-45373</v>
      </c>
      <c r="I31" s="82">
        <v>-75871</v>
      </c>
      <c r="J31" s="8">
        <v>-49437</v>
      </c>
      <c r="K31" s="93">
        <v>-56560</v>
      </c>
      <c r="L31" s="8">
        <v>-59210</v>
      </c>
      <c r="M31" s="82">
        <v>-38120</v>
      </c>
      <c r="N31" s="8">
        <v>-49650</v>
      </c>
      <c r="O31" s="82">
        <v>-65286</v>
      </c>
    </row>
    <row r="32" spans="1:17" ht="12.75" customHeight="1">
      <c r="A32" s="116" t="s">
        <v>16</v>
      </c>
      <c r="B32" s="117"/>
      <c r="C32" s="118"/>
      <c r="D32" s="8">
        <f t="shared" ref="D32:H32" si="6">+SUM(D25:D31)</f>
        <v>217780</v>
      </c>
      <c r="E32" s="82">
        <f t="shared" si="6"/>
        <v>311882</v>
      </c>
      <c r="F32" s="8">
        <f t="shared" si="6"/>
        <v>284272</v>
      </c>
      <c r="G32" s="93">
        <f t="shared" si="6"/>
        <v>269429</v>
      </c>
      <c r="H32" s="8">
        <f t="shared" si="6"/>
        <v>265360</v>
      </c>
      <c r="I32" s="82">
        <v>297405</v>
      </c>
      <c r="J32" s="8">
        <v>278527</v>
      </c>
      <c r="K32" s="93">
        <v>289446</v>
      </c>
      <c r="L32" s="8">
        <v>270451</v>
      </c>
      <c r="M32" s="82">
        <v>295060</v>
      </c>
      <c r="N32" s="8">
        <v>272389</v>
      </c>
      <c r="O32" s="82">
        <v>288377</v>
      </c>
    </row>
    <row r="33" spans="1:17" s="103" customFormat="1">
      <c r="A33" s="130"/>
      <c r="B33" s="130"/>
      <c r="C33" s="131"/>
      <c r="D33" s="16"/>
      <c r="E33" s="87"/>
      <c r="F33" s="16"/>
      <c r="G33" s="97"/>
      <c r="H33" s="16"/>
      <c r="I33" s="87"/>
      <c r="J33" s="16"/>
      <c r="K33" s="97"/>
      <c r="L33" s="16"/>
      <c r="M33" s="87"/>
      <c r="N33" s="16"/>
      <c r="O33" s="87"/>
      <c r="Q33" s="85"/>
    </row>
    <row r="34" spans="1:17">
      <c r="A34" s="126"/>
      <c r="B34" s="117" t="s">
        <v>16</v>
      </c>
      <c r="C34" s="129"/>
      <c r="D34" s="8">
        <f t="shared" ref="D34:H34" si="7">+D32</f>
        <v>217780</v>
      </c>
      <c r="E34" s="82">
        <f t="shared" si="7"/>
        <v>311882</v>
      </c>
      <c r="F34" s="8">
        <f t="shared" si="7"/>
        <v>284272</v>
      </c>
      <c r="G34" s="93">
        <f t="shared" si="7"/>
        <v>269429</v>
      </c>
      <c r="H34" s="8">
        <f t="shared" si="7"/>
        <v>265360</v>
      </c>
      <c r="I34" s="82">
        <v>297405</v>
      </c>
      <c r="J34" s="8">
        <v>278527</v>
      </c>
      <c r="K34" s="93">
        <v>289446</v>
      </c>
      <c r="L34" s="143">
        <v>270451</v>
      </c>
      <c r="M34" s="82">
        <v>295060</v>
      </c>
      <c r="N34" s="8">
        <v>272389</v>
      </c>
      <c r="O34" s="82">
        <v>288377</v>
      </c>
    </row>
    <row r="35" spans="1:17">
      <c r="A35" s="126"/>
      <c r="B35" s="117" t="s">
        <v>17</v>
      </c>
      <c r="C35" s="129"/>
      <c r="D35" s="8">
        <v>657517</v>
      </c>
      <c r="E35" s="88">
        <v>565748</v>
      </c>
      <c r="F35" s="8">
        <v>596019</v>
      </c>
      <c r="G35" s="93">
        <v>605420</v>
      </c>
      <c r="H35" s="8">
        <v>620510</v>
      </c>
      <c r="I35" s="82">
        <v>573735</v>
      </c>
      <c r="J35" s="8">
        <v>583257</v>
      </c>
      <c r="K35" s="93">
        <v>594712</v>
      </c>
      <c r="L35" s="8">
        <v>602830</v>
      </c>
      <c r="M35" s="82">
        <v>545474</v>
      </c>
      <c r="N35" s="8">
        <v>581300</v>
      </c>
      <c r="O35" s="82">
        <v>556091</v>
      </c>
    </row>
    <row r="36" spans="1:17">
      <c r="A36" s="117" t="s">
        <v>18</v>
      </c>
      <c r="B36" s="117"/>
      <c r="C36" s="129"/>
      <c r="D36" s="8">
        <f t="shared" ref="D36:H36" si="8">+D34+D35</f>
        <v>875297</v>
      </c>
      <c r="E36" s="88">
        <f t="shared" si="8"/>
        <v>877630</v>
      </c>
      <c r="F36" s="8">
        <f t="shared" si="8"/>
        <v>880291</v>
      </c>
      <c r="G36" s="93">
        <f t="shared" si="8"/>
        <v>874849</v>
      </c>
      <c r="H36" s="8">
        <f t="shared" si="8"/>
        <v>885870</v>
      </c>
      <c r="I36" s="82">
        <v>871140</v>
      </c>
      <c r="J36" s="8">
        <v>861784</v>
      </c>
      <c r="K36" s="93">
        <v>884158</v>
      </c>
      <c r="L36" s="8">
        <v>873281</v>
      </c>
      <c r="M36" s="82">
        <v>840534</v>
      </c>
      <c r="N36" s="8">
        <v>853689</v>
      </c>
      <c r="O36" s="82">
        <v>844468</v>
      </c>
    </row>
    <row r="37" spans="1:17" s="105" customFormat="1" ht="12.75" customHeight="1">
      <c r="A37" s="132"/>
      <c r="B37" s="132"/>
      <c r="C37" s="133"/>
      <c r="D37" s="17"/>
      <c r="E37" s="89"/>
      <c r="F37" s="17"/>
      <c r="G37" s="98"/>
      <c r="H37" s="17"/>
      <c r="I37" s="89"/>
      <c r="J37" s="17"/>
      <c r="K37" s="98"/>
      <c r="L37" s="17"/>
      <c r="M37" s="89"/>
      <c r="N37" s="17"/>
      <c r="O37" s="89"/>
      <c r="Q37" s="85"/>
    </row>
    <row r="38" spans="1:17" ht="12.75" customHeight="1">
      <c r="A38" s="134" t="s">
        <v>19</v>
      </c>
      <c r="B38" s="135"/>
      <c r="C38" s="136"/>
      <c r="D38" s="65">
        <f t="shared" ref="D38:H38" si="9">+D34/D36</f>
        <v>0.2488069763748762</v>
      </c>
      <c r="E38" s="90">
        <f t="shared" si="9"/>
        <v>0.35536843544546109</v>
      </c>
      <c r="F38" s="65">
        <f t="shared" si="9"/>
        <v>0.32292957669679684</v>
      </c>
      <c r="G38" s="99">
        <f t="shared" si="9"/>
        <v>0.30797200431160121</v>
      </c>
      <c r="H38" s="65">
        <f t="shared" si="9"/>
        <v>0.29954733764547847</v>
      </c>
      <c r="I38" s="101">
        <v>0.34139747916523178</v>
      </c>
      <c r="J38" s="65">
        <v>0.32319815638257382</v>
      </c>
      <c r="K38" s="99">
        <v>0.3273690901399976</v>
      </c>
      <c r="L38" s="65">
        <v>0.30969527563292915</v>
      </c>
      <c r="M38" s="101">
        <v>0.35103874441723953</v>
      </c>
      <c r="N38" s="65">
        <v>0.31907287079955349</v>
      </c>
      <c r="O38" s="101">
        <v>0.34148955318614799</v>
      </c>
    </row>
    <row r="39" spans="1:17">
      <c r="A39" s="125"/>
      <c r="B39" s="114"/>
      <c r="C39" s="115"/>
      <c r="D39" s="14"/>
      <c r="E39" s="86"/>
      <c r="F39" s="14"/>
      <c r="G39" s="92"/>
      <c r="H39" s="14"/>
      <c r="I39" s="86"/>
      <c r="J39" s="14"/>
      <c r="K39" s="92"/>
      <c r="L39" s="14"/>
      <c r="M39" s="86"/>
      <c r="N39" s="14"/>
      <c r="O39" s="86"/>
    </row>
    <row r="40" spans="1:17">
      <c r="A40" s="125" t="s">
        <v>28</v>
      </c>
      <c r="B40" s="123"/>
      <c r="C40" s="124"/>
      <c r="D40" s="12"/>
      <c r="F40" s="12"/>
      <c r="G40" s="96"/>
      <c r="H40" s="12"/>
      <c r="J40" s="12"/>
      <c r="K40" s="96"/>
      <c r="L40" s="12"/>
      <c r="N40" s="12"/>
    </row>
    <row r="41" spans="1:17">
      <c r="A41" s="126"/>
      <c r="B41" s="127"/>
      <c r="C41" s="128"/>
      <c r="D41" s="8"/>
      <c r="E41" s="82"/>
      <c r="F41" s="8"/>
      <c r="G41" s="93"/>
      <c r="H41" s="8"/>
      <c r="I41" s="82"/>
      <c r="J41" s="8"/>
      <c r="K41" s="93"/>
      <c r="L41" s="8"/>
      <c r="M41" s="82"/>
      <c r="N41" s="8"/>
      <c r="O41" s="82"/>
    </row>
    <row r="42" spans="1:17">
      <c r="A42" s="126"/>
      <c r="B42" s="117" t="s">
        <v>23</v>
      </c>
      <c r="C42" s="129"/>
      <c r="D42" s="8">
        <v>50536</v>
      </c>
      <c r="E42" s="82">
        <v>89008</v>
      </c>
      <c r="F42" s="8">
        <v>147714</v>
      </c>
      <c r="G42" s="93">
        <v>193795</v>
      </c>
      <c r="H42" s="8">
        <v>39817</v>
      </c>
      <c r="I42" s="82">
        <v>92353</v>
      </c>
      <c r="J42" s="8">
        <v>148185</v>
      </c>
      <c r="K42" s="93">
        <v>164670</v>
      </c>
      <c r="L42" s="8">
        <v>44620</v>
      </c>
      <c r="M42" s="82">
        <v>95464</v>
      </c>
      <c r="N42" s="8">
        <v>134233</v>
      </c>
      <c r="O42" s="82">
        <v>168781</v>
      </c>
    </row>
    <row r="43" spans="1:17" ht="12.75" customHeight="1">
      <c r="A43" s="116"/>
      <c r="B43" s="117" t="s">
        <v>24</v>
      </c>
      <c r="C43" s="118"/>
      <c r="D43" s="8">
        <v>-40879</v>
      </c>
      <c r="E43" s="82">
        <v>-59887</v>
      </c>
      <c r="F43" s="8">
        <v>-98834</v>
      </c>
      <c r="G43" s="93">
        <v>-130299</v>
      </c>
      <c r="H43" s="8">
        <v>18370</v>
      </c>
      <c r="I43" s="82">
        <v>-21808</v>
      </c>
      <c r="J43" s="8">
        <v>-18878</v>
      </c>
      <c r="K43" s="93">
        <v>-52848</v>
      </c>
      <c r="L43" s="8">
        <v>-25775</v>
      </c>
      <c r="M43" s="82">
        <v>-20213</v>
      </c>
      <c r="N43" s="8">
        <v>-41417</v>
      </c>
      <c r="O43" s="82">
        <v>-77752</v>
      </c>
    </row>
    <row r="44" spans="1:17" s="103" customFormat="1">
      <c r="A44" s="130"/>
      <c r="B44" s="117" t="s">
        <v>25</v>
      </c>
      <c r="C44" s="131"/>
      <c r="D44" s="8">
        <v>-11660</v>
      </c>
      <c r="E44" s="82">
        <v>-874</v>
      </c>
      <c r="F44" s="8">
        <v>-15128</v>
      </c>
      <c r="G44" s="93">
        <v>-18547</v>
      </c>
      <c r="H44" s="8">
        <v>39174</v>
      </c>
      <c r="I44" s="82">
        <v>17120</v>
      </c>
      <c r="J44" s="8">
        <v>39584</v>
      </c>
      <c r="K44" s="93">
        <v>34327</v>
      </c>
      <c r="L44" s="8">
        <v>-8160</v>
      </c>
      <c r="M44" s="82">
        <v>11413</v>
      </c>
      <c r="N44" s="8">
        <v>7109</v>
      </c>
      <c r="O44" s="82">
        <v>-997</v>
      </c>
      <c r="Q44" s="85"/>
    </row>
    <row r="45" spans="1:17" ht="13.5" thickBot="1">
      <c r="A45" s="137" t="s">
        <v>26</v>
      </c>
      <c r="B45" s="138"/>
      <c r="C45" s="139"/>
      <c r="D45" s="68">
        <f t="shared" ref="D45:H45" si="10">+D42+D43-D44</f>
        <v>21317</v>
      </c>
      <c r="E45" s="91">
        <f t="shared" si="10"/>
        <v>29995</v>
      </c>
      <c r="F45" s="68">
        <f t="shared" si="10"/>
        <v>64008</v>
      </c>
      <c r="G45" s="100">
        <f t="shared" si="10"/>
        <v>82043</v>
      </c>
      <c r="H45" s="68">
        <f t="shared" si="10"/>
        <v>19013</v>
      </c>
      <c r="I45" s="91">
        <v>53425</v>
      </c>
      <c r="J45" s="68">
        <v>89723</v>
      </c>
      <c r="K45" s="100">
        <v>77495</v>
      </c>
      <c r="L45" s="68">
        <v>27005</v>
      </c>
      <c r="M45" s="91">
        <v>63838</v>
      </c>
      <c r="N45" s="68">
        <v>85707</v>
      </c>
      <c r="O45" s="91">
        <v>92026</v>
      </c>
    </row>
    <row r="46" spans="1:17" ht="13.5" thickTop="1"/>
    <row r="47" spans="1:17">
      <c r="A47" s="102" t="s">
        <v>21</v>
      </c>
    </row>
    <row r="48" spans="1:17">
      <c r="A48" s="102" t="s">
        <v>33</v>
      </c>
    </row>
    <row r="49" spans="1:1">
      <c r="A49" s="102" t="s">
        <v>20</v>
      </c>
    </row>
    <row r="50" spans="1:1">
      <c r="A50" s="102" t="s">
        <v>31</v>
      </c>
    </row>
    <row r="51" spans="1:1">
      <c r="A51" s="102" t="s">
        <v>32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34"/>
  <sheetViews>
    <sheetView zoomScaleNormal="100" workbookViewId="0">
      <pane xSplit="3" ySplit="3" topLeftCell="G4" activePane="bottomRight" state="frozen"/>
      <selection activeCell="L7" sqref="L7"/>
      <selection pane="topRight" activeCell="L7" sqref="L7"/>
      <selection pane="bottomLeft" activeCell="L7" sqref="L7"/>
      <selection pane="bottomRight" activeCell="B9" sqref="B9"/>
    </sheetView>
  </sheetViews>
  <sheetFormatPr defaultRowHeight="12.75"/>
  <cols>
    <col min="1" max="1" width="8.5" style="42" customWidth="1"/>
    <col min="2" max="2" width="5.83203125" style="42" customWidth="1"/>
    <col min="3" max="3" width="50.1640625" style="52" customWidth="1"/>
    <col min="4" max="15" width="12.83203125" style="42" customWidth="1"/>
    <col min="16" max="16384" width="9.33203125" style="42"/>
  </cols>
  <sheetData>
    <row r="1" spans="1:16" ht="12.75" customHeight="1">
      <c r="A1" s="166" t="s">
        <v>46</v>
      </c>
      <c r="B1" s="166"/>
      <c r="C1" s="163"/>
      <c r="D1" s="3">
        <v>2009</v>
      </c>
      <c r="E1" s="3">
        <v>2009</v>
      </c>
      <c r="F1" s="3">
        <v>2009</v>
      </c>
      <c r="G1" s="4">
        <v>2009</v>
      </c>
      <c r="H1" s="3">
        <v>2010</v>
      </c>
      <c r="I1" s="3">
        <v>2010</v>
      </c>
      <c r="J1" s="3">
        <v>2010</v>
      </c>
      <c r="K1" s="4">
        <v>2010</v>
      </c>
      <c r="L1" s="3">
        <v>2011</v>
      </c>
      <c r="M1" s="3">
        <v>2011</v>
      </c>
      <c r="N1" s="3">
        <v>2011</v>
      </c>
      <c r="O1" s="3">
        <v>2011</v>
      </c>
    </row>
    <row r="2" spans="1:16" ht="12.75" customHeight="1">
      <c r="A2" s="166"/>
      <c r="B2" s="166"/>
      <c r="C2" s="163"/>
      <c r="D2" s="62" t="s">
        <v>38</v>
      </c>
      <c r="E2" s="62" t="s">
        <v>45</v>
      </c>
      <c r="F2" s="63" t="s">
        <v>44</v>
      </c>
      <c r="G2" s="64" t="s">
        <v>43</v>
      </c>
      <c r="H2" s="62" t="s">
        <v>38</v>
      </c>
      <c r="I2" s="62" t="s">
        <v>45</v>
      </c>
      <c r="J2" s="63" t="s">
        <v>44</v>
      </c>
      <c r="K2" s="64" t="s">
        <v>43</v>
      </c>
      <c r="L2" s="63" t="s">
        <v>38</v>
      </c>
      <c r="M2" s="63" t="s">
        <v>45</v>
      </c>
      <c r="N2" s="63" t="s">
        <v>44</v>
      </c>
      <c r="O2" s="63" t="s">
        <v>43</v>
      </c>
    </row>
    <row r="3" spans="1:16" s="35" customFormat="1">
      <c r="A3" s="164"/>
      <c r="B3" s="164"/>
      <c r="C3" s="165"/>
      <c r="D3" s="56"/>
      <c r="E3" s="56"/>
      <c r="F3" s="57"/>
      <c r="G3" s="58"/>
      <c r="H3" s="56"/>
      <c r="I3" s="56"/>
      <c r="J3" s="57"/>
      <c r="K3" s="58"/>
      <c r="L3" s="56"/>
      <c r="M3" s="56"/>
      <c r="N3" s="57"/>
      <c r="O3" s="56"/>
    </row>
    <row r="4" spans="1:16">
      <c r="A4" s="18"/>
      <c r="B4" s="18"/>
      <c r="C4" s="45"/>
      <c r="D4" s="19"/>
      <c r="E4" s="31"/>
      <c r="F4" s="19"/>
      <c r="G4" s="36"/>
      <c r="H4" s="19"/>
      <c r="I4" s="31"/>
      <c r="J4" s="19"/>
      <c r="K4" s="36"/>
      <c r="L4" s="19"/>
      <c r="M4" s="31"/>
      <c r="N4" s="19"/>
      <c r="O4" s="31"/>
    </row>
    <row r="5" spans="1:16">
      <c r="A5" s="20" t="s">
        <v>29</v>
      </c>
      <c r="B5" s="7"/>
      <c r="C5" s="46"/>
      <c r="D5" s="8">
        <v>66622</v>
      </c>
      <c r="E5" s="32">
        <v>69079</v>
      </c>
      <c r="F5" s="8">
        <v>70756</v>
      </c>
      <c r="G5" s="37">
        <v>56351</v>
      </c>
      <c r="H5" s="8">
        <v>59207</v>
      </c>
      <c r="I5" s="32">
        <v>63126</v>
      </c>
      <c r="J5" s="8">
        <v>68719</v>
      </c>
      <c r="K5" s="37">
        <v>57252</v>
      </c>
      <c r="L5" s="8">
        <v>61484</v>
      </c>
      <c r="M5" s="32">
        <v>61803</v>
      </c>
      <c r="N5" s="8">
        <v>63966</v>
      </c>
      <c r="O5" s="32">
        <v>57730</v>
      </c>
      <c r="P5" s="158"/>
    </row>
    <row r="6" spans="1:16">
      <c r="A6" s="20"/>
      <c r="B6" s="7"/>
      <c r="C6" s="46"/>
      <c r="D6" s="8"/>
      <c r="E6" s="32"/>
      <c r="F6" s="8"/>
      <c r="G6" s="37"/>
      <c r="H6" s="8"/>
      <c r="I6" s="32"/>
      <c r="J6" s="8"/>
      <c r="K6" s="37"/>
      <c r="L6" s="8"/>
      <c r="M6" s="32"/>
      <c r="N6" s="8"/>
      <c r="O6" s="32"/>
      <c r="P6" s="158"/>
    </row>
    <row r="7" spans="1:16">
      <c r="A7" s="20" t="s">
        <v>1</v>
      </c>
      <c r="B7" s="7"/>
      <c r="C7" s="46"/>
      <c r="D7" s="8"/>
      <c r="E7" s="32"/>
      <c r="F7" s="8"/>
      <c r="G7" s="37"/>
      <c r="H7" s="8"/>
      <c r="I7" s="32"/>
      <c r="J7" s="8"/>
      <c r="K7" s="37"/>
      <c r="L7" s="8"/>
      <c r="M7" s="32"/>
      <c r="N7" s="8"/>
      <c r="O7" s="32"/>
      <c r="P7" s="158"/>
    </row>
    <row r="8" spans="1:16">
      <c r="A8" s="20"/>
      <c r="B8" s="7" t="s">
        <v>2</v>
      </c>
      <c r="C8" s="46"/>
      <c r="D8" s="8">
        <v>1696</v>
      </c>
      <c r="E8" s="32">
        <v>1928</v>
      </c>
      <c r="F8" s="8">
        <v>1522</v>
      </c>
      <c r="G8" s="37">
        <v>1252</v>
      </c>
      <c r="H8" s="8">
        <v>511</v>
      </c>
      <c r="I8" s="32">
        <v>840</v>
      </c>
      <c r="J8" s="8">
        <v>684</v>
      </c>
      <c r="K8" s="37">
        <v>278</v>
      </c>
      <c r="L8" s="8">
        <v>411</v>
      </c>
      <c r="M8" s="32">
        <v>10630</v>
      </c>
      <c r="N8" s="8">
        <v>5698</v>
      </c>
      <c r="O8" s="32">
        <v>746</v>
      </c>
      <c r="P8" s="158"/>
    </row>
    <row r="9" spans="1:16">
      <c r="A9" s="20"/>
      <c r="B9" s="7" t="s">
        <v>3</v>
      </c>
      <c r="C9" s="46"/>
      <c r="D9" s="8">
        <v>356</v>
      </c>
      <c r="E9" s="32">
        <v>627</v>
      </c>
      <c r="F9" s="8">
        <v>-1931</v>
      </c>
      <c r="G9" s="37">
        <v>8305</v>
      </c>
      <c r="H9" s="8">
        <v>1030</v>
      </c>
      <c r="I9" s="32">
        <v>446</v>
      </c>
      <c r="J9" s="8">
        <v>599</v>
      </c>
      <c r="K9" s="37">
        <v>3980</v>
      </c>
      <c r="L9" s="8">
        <v>1486</v>
      </c>
      <c r="M9" s="32">
        <v>271</v>
      </c>
      <c r="N9" s="8">
        <v>352</v>
      </c>
      <c r="O9" s="32">
        <v>3957</v>
      </c>
      <c r="P9" s="158"/>
    </row>
    <row r="10" spans="1:16">
      <c r="A10" s="20"/>
      <c r="B10" s="20" t="s">
        <v>27</v>
      </c>
      <c r="C10" s="46"/>
      <c r="D10" s="8">
        <v>0</v>
      </c>
      <c r="E10" s="32">
        <v>0</v>
      </c>
      <c r="F10" s="8">
        <v>0</v>
      </c>
      <c r="G10" s="37">
        <v>0</v>
      </c>
      <c r="H10" s="8">
        <v>0</v>
      </c>
      <c r="I10" s="32">
        <v>0</v>
      </c>
      <c r="J10" s="8">
        <v>0</v>
      </c>
      <c r="K10" s="37">
        <v>26970</v>
      </c>
      <c r="L10" s="8">
        <v>6341</v>
      </c>
      <c r="M10" s="32">
        <v>6345</v>
      </c>
      <c r="N10" s="8">
        <v>6320</v>
      </c>
      <c r="O10" s="32">
        <v>6344</v>
      </c>
      <c r="P10" s="158"/>
    </row>
    <row r="11" spans="1:16">
      <c r="A11" s="20"/>
      <c r="B11" s="7"/>
      <c r="C11" s="46"/>
      <c r="D11" s="8"/>
      <c r="E11" s="32"/>
      <c r="F11" s="8"/>
      <c r="G11" s="37"/>
      <c r="H11" s="8"/>
      <c r="I11" s="32"/>
      <c r="J11" s="8"/>
      <c r="K11" s="37"/>
      <c r="L11" s="8"/>
      <c r="M11" s="32"/>
      <c r="N11" s="8"/>
      <c r="O11" s="32"/>
      <c r="P11" s="158"/>
    </row>
    <row r="12" spans="1:16">
      <c r="A12" s="20" t="s">
        <v>0</v>
      </c>
      <c r="B12" s="7"/>
      <c r="C12" s="46"/>
      <c r="D12" s="8">
        <v>64570</v>
      </c>
      <c r="E12" s="32">
        <v>66524</v>
      </c>
      <c r="F12" s="8">
        <v>71165</v>
      </c>
      <c r="G12" s="37">
        <f>G5-(G8+G9+G10)</f>
        <v>46794</v>
      </c>
      <c r="H12" s="8">
        <f t="shared" ref="H12:O12" si="0">H5-(H8+H9+H10)</f>
        <v>57666</v>
      </c>
      <c r="I12" s="32">
        <f t="shared" si="0"/>
        <v>61840</v>
      </c>
      <c r="J12" s="8">
        <f t="shared" si="0"/>
        <v>67436</v>
      </c>
      <c r="K12" s="37">
        <f t="shared" si="0"/>
        <v>26024</v>
      </c>
      <c r="L12" s="8">
        <f t="shared" si="0"/>
        <v>53246</v>
      </c>
      <c r="M12" s="32">
        <f t="shared" si="0"/>
        <v>44557</v>
      </c>
      <c r="N12" s="8">
        <f t="shared" si="0"/>
        <v>51596</v>
      </c>
      <c r="O12" s="32">
        <f t="shared" si="0"/>
        <v>46683</v>
      </c>
      <c r="P12" s="158"/>
    </row>
    <row r="13" spans="1:16">
      <c r="A13" s="20"/>
      <c r="B13" s="7"/>
      <c r="C13" s="46"/>
      <c r="D13" s="8"/>
      <c r="E13" s="32"/>
      <c r="F13" s="8"/>
      <c r="G13" s="37"/>
      <c r="H13" s="8"/>
      <c r="I13" s="32"/>
      <c r="J13" s="8"/>
      <c r="K13" s="37"/>
      <c r="L13" s="8"/>
      <c r="M13" s="32"/>
      <c r="N13" s="8"/>
      <c r="O13" s="32"/>
      <c r="P13" s="158"/>
    </row>
    <row r="14" spans="1:16">
      <c r="A14" s="21" t="s">
        <v>4</v>
      </c>
      <c r="B14" s="20" t="s">
        <v>34</v>
      </c>
      <c r="C14" s="45"/>
      <c r="D14" s="8">
        <v>-24786</v>
      </c>
      <c r="E14" s="32">
        <v>-26175</v>
      </c>
      <c r="F14" s="8">
        <v>-25376</v>
      </c>
      <c r="G14" s="37">
        <v>-25583</v>
      </c>
      <c r="H14" s="8">
        <v>-24140</v>
      </c>
      <c r="I14" s="32">
        <v>-25285</v>
      </c>
      <c r="J14" s="8">
        <v>-24803</v>
      </c>
      <c r="K14" s="37">
        <v>-26644</v>
      </c>
      <c r="L14" s="8">
        <v>-23994</v>
      </c>
      <c r="M14" s="32">
        <v>-24024</v>
      </c>
      <c r="N14" s="8">
        <v>-24043</v>
      </c>
      <c r="O14" s="32">
        <v>-60854</v>
      </c>
      <c r="P14" s="158"/>
    </row>
    <row r="15" spans="1:16">
      <c r="A15" s="20"/>
      <c r="B15" s="7"/>
      <c r="C15" s="46"/>
      <c r="D15" s="8"/>
      <c r="E15" s="32"/>
      <c r="F15" s="8"/>
      <c r="G15" s="37"/>
      <c r="H15" s="8"/>
      <c r="I15" s="32"/>
      <c r="J15" s="8"/>
      <c r="K15" s="37"/>
      <c r="L15" s="8"/>
      <c r="M15" s="32"/>
      <c r="N15" s="8"/>
      <c r="O15" s="32"/>
      <c r="P15" s="158"/>
    </row>
    <row r="16" spans="1:16">
      <c r="A16" s="20" t="s">
        <v>5</v>
      </c>
      <c r="B16" s="7"/>
      <c r="C16" s="46"/>
      <c r="D16" s="8">
        <f>+D12+D14</f>
        <v>39784</v>
      </c>
      <c r="E16" s="32">
        <f t="shared" ref="E16:O16" si="1">+E12+E14</f>
        <v>40349</v>
      </c>
      <c r="F16" s="8">
        <f t="shared" si="1"/>
        <v>45789</v>
      </c>
      <c r="G16" s="37">
        <f t="shared" si="1"/>
        <v>21211</v>
      </c>
      <c r="H16" s="8">
        <f t="shared" si="1"/>
        <v>33526</v>
      </c>
      <c r="I16" s="32">
        <f t="shared" si="1"/>
        <v>36555</v>
      </c>
      <c r="J16" s="8">
        <f t="shared" si="1"/>
        <v>42633</v>
      </c>
      <c r="K16" s="37">
        <f t="shared" si="1"/>
        <v>-620</v>
      </c>
      <c r="L16" s="8">
        <f t="shared" si="1"/>
        <v>29252</v>
      </c>
      <c r="M16" s="32">
        <f t="shared" si="1"/>
        <v>20533</v>
      </c>
      <c r="N16" s="8">
        <f t="shared" si="1"/>
        <v>27553</v>
      </c>
      <c r="O16" s="32">
        <f t="shared" si="1"/>
        <v>-14171</v>
      </c>
      <c r="P16" s="158"/>
    </row>
    <row r="17" spans="1:16">
      <c r="A17" s="20"/>
      <c r="B17" s="7"/>
      <c r="C17" s="46"/>
      <c r="D17" s="8"/>
      <c r="E17" s="32"/>
      <c r="F17" s="8"/>
      <c r="G17" s="37"/>
      <c r="H17" s="8"/>
      <c r="I17" s="32"/>
      <c r="J17" s="8"/>
      <c r="K17" s="37"/>
      <c r="L17" s="8"/>
      <c r="M17" s="32"/>
      <c r="N17" s="8"/>
      <c r="O17" s="32"/>
      <c r="P17" s="158"/>
    </row>
    <row r="18" spans="1:16">
      <c r="A18" s="9" t="s">
        <v>6</v>
      </c>
      <c r="B18" s="9"/>
      <c r="C18" s="45"/>
      <c r="D18" s="8">
        <v>159409</v>
      </c>
      <c r="E18" s="32">
        <v>161095</v>
      </c>
      <c r="F18" s="8">
        <v>160110</v>
      </c>
      <c r="G18" s="37">
        <v>163375</v>
      </c>
      <c r="H18" s="8">
        <v>147374</v>
      </c>
      <c r="I18" s="32">
        <v>150460</v>
      </c>
      <c r="J18" s="8">
        <v>154768</v>
      </c>
      <c r="K18" s="37">
        <v>156977</v>
      </c>
      <c r="L18" s="8">
        <v>142507</v>
      </c>
      <c r="M18" s="32">
        <v>143566</v>
      </c>
      <c r="N18" s="8">
        <v>152120</v>
      </c>
      <c r="O18" s="32">
        <v>159424</v>
      </c>
      <c r="P18" s="158"/>
    </row>
    <row r="19" spans="1:16">
      <c r="A19" s="20"/>
      <c r="B19" s="7"/>
      <c r="C19" s="46"/>
      <c r="D19" s="8"/>
      <c r="E19" s="32"/>
      <c r="F19" s="8"/>
      <c r="G19" s="37"/>
      <c r="H19" s="8"/>
      <c r="I19" s="32"/>
      <c r="J19" s="8"/>
      <c r="K19" s="37"/>
      <c r="L19" s="8"/>
      <c r="M19" s="32"/>
      <c r="N19" s="8"/>
      <c r="O19" s="32"/>
      <c r="P19" s="158"/>
    </row>
    <row r="20" spans="1:16">
      <c r="A20" s="20" t="s">
        <v>30</v>
      </c>
      <c r="B20" s="7"/>
      <c r="C20" s="46"/>
      <c r="D20" s="10">
        <f>+D5/D18</f>
        <v>0.41793123349371741</v>
      </c>
      <c r="E20" s="33">
        <f t="shared" ref="E20:G20" si="2">+E5/E18</f>
        <v>0.42880908780533228</v>
      </c>
      <c r="F20" s="10">
        <f t="shared" si="2"/>
        <v>0.44192117918930734</v>
      </c>
      <c r="G20" s="38">
        <f t="shared" si="2"/>
        <v>0.34491813312930375</v>
      </c>
      <c r="H20" s="10">
        <f t="shared" ref="H20:O20" si="3">+H5/H18</f>
        <v>0.4017465767367378</v>
      </c>
      <c r="I20" s="33">
        <f t="shared" si="3"/>
        <v>0.41955336966635648</v>
      </c>
      <c r="J20" s="10">
        <f t="shared" si="3"/>
        <v>0.4440129742582446</v>
      </c>
      <c r="K20" s="38">
        <f t="shared" si="3"/>
        <v>0.36471585009268875</v>
      </c>
      <c r="L20" s="10">
        <f t="shared" si="3"/>
        <v>0.43144547285396506</v>
      </c>
      <c r="M20" s="33">
        <f t="shared" si="3"/>
        <v>0.4304849337586894</v>
      </c>
      <c r="N20" s="10">
        <f t="shared" si="3"/>
        <v>0.42049697607152248</v>
      </c>
      <c r="O20" s="33">
        <f t="shared" si="3"/>
        <v>0.36211611802488958</v>
      </c>
      <c r="P20" s="159"/>
    </row>
    <row r="21" spans="1:16">
      <c r="A21" s="22" t="s">
        <v>7</v>
      </c>
      <c r="B21" s="23"/>
      <c r="C21" s="47"/>
      <c r="D21" s="24">
        <f>+D12/D18</f>
        <v>0.40505868551963814</v>
      </c>
      <c r="E21" s="43">
        <f t="shared" ref="E21:G21" si="4">+E12/E18</f>
        <v>0.41294888109500605</v>
      </c>
      <c r="F21" s="24">
        <f t="shared" si="4"/>
        <v>0.44447567297482982</v>
      </c>
      <c r="G21" s="39">
        <f t="shared" si="4"/>
        <v>0.28642081101759753</v>
      </c>
      <c r="H21" s="24">
        <f t="shared" ref="H21:O21" si="5">+H12/H18</f>
        <v>0.39129018687149703</v>
      </c>
      <c r="I21" s="43">
        <f t="shared" si="5"/>
        <v>0.41100624750764325</v>
      </c>
      <c r="J21" s="24">
        <f t="shared" si="5"/>
        <v>0.43572314690375269</v>
      </c>
      <c r="K21" s="39">
        <f t="shared" si="5"/>
        <v>0.16578224835485453</v>
      </c>
      <c r="L21" s="24">
        <f t="shared" si="5"/>
        <v>0.37363778621401056</v>
      </c>
      <c r="M21" s="43">
        <f t="shared" si="5"/>
        <v>0.31035899864870514</v>
      </c>
      <c r="N21" s="24">
        <f t="shared" si="5"/>
        <v>0.33917959505653433</v>
      </c>
      <c r="O21" s="43">
        <f t="shared" si="5"/>
        <v>0.2928229124849458</v>
      </c>
      <c r="P21" s="159"/>
    </row>
    <row r="22" spans="1:16">
      <c r="A22" s="5"/>
      <c r="B22" s="12"/>
      <c r="C22" s="48"/>
      <c r="D22" s="69"/>
      <c r="E22" s="70"/>
      <c r="F22" s="69"/>
      <c r="G22" s="77"/>
      <c r="H22" s="69"/>
      <c r="I22" s="71"/>
      <c r="J22" s="69"/>
      <c r="K22" s="77"/>
      <c r="L22" s="69"/>
      <c r="M22" s="71"/>
      <c r="N22" s="69"/>
      <c r="O22" s="71"/>
      <c r="P22" s="159"/>
    </row>
    <row r="23" spans="1:16">
      <c r="A23" s="5" t="s">
        <v>28</v>
      </c>
      <c r="B23" s="12"/>
      <c r="C23" s="48"/>
      <c r="D23" s="69"/>
      <c r="E23" s="70"/>
      <c r="F23" s="69"/>
      <c r="G23" s="77"/>
      <c r="H23" s="69"/>
      <c r="I23" s="71"/>
      <c r="J23" s="69"/>
      <c r="K23" s="77"/>
      <c r="L23" s="69"/>
      <c r="M23" s="71"/>
      <c r="N23" s="69"/>
      <c r="O23" s="71"/>
    </row>
    <row r="24" spans="1:16">
      <c r="A24" s="25"/>
      <c r="B24" s="7"/>
      <c r="C24" s="49"/>
      <c r="D24" s="73"/>
      <c r="E24" s="32"/>
      <c r="F24" s="8"/>
      <c r="G24" s="37"/>
      <c r="H24" s="8"/>
      <c r="I24" s="32"/>
      <c r="J24" s="8"/>
      <c r="K24" s="37"/>
      <c r="L24" s="8"/>
      <c r="M24" s="32"/>
      <c r="N24" s="8"/>
      <c r="O24" s="32"/>
      <c r="P24" s="158"/>
    </row>
    <row r="25" spans="1:16">
      <c r="A25" s="25"/>
      <c r="B25" s="78" t="s">
        <v>23</v>
      </c>
      <c r="C25" s="49"/>
      <c r="D25" s="8">
        <v>50536</v>
      </c>
      <c r="E25" s="32">
        <v>38472</v>
      </c>
      <c r="F25" s="8">
        <v>58706</v>
      </c>
      <c r="G25" s="37">
        <v>46081</v>
      </c>
      <c r="H25" s="8">
        <v>39817</v>
      </c>
      <c r="I25" s="32">
        <v>52536</v>
      </c>
      <c r="J25" s="8">
        <v>55832</v>
      </c>
      <c r="K25" s="37">
        <v>16485</v>
      </c>
      <c r="L25" s="8">
        <v>44620</v>
      </c>
      <c r="M25" s="32">
        <v>50844</v>
      </c>
      <c r="N25" s="8">
        <v>38769</v>
      </c>
      <c r="O25" s="32">
        <v>34548</v>
      </c>
      <c r="P25" s="158"/>
    </row>
    <row r="26" spans="1:16">
      <c r="A26" s="20"/>
      <c r="B26" s="78" t="s">
        <v>24</v>
      </c>
      <c r="C26" s="46"/>
      <c r="D26" s="8">
        <v>-40879</v>
      </c>
      <c r="E26" s="32">
        <v>-19008</v>
      </c>
      <c r="F26" s="8">
        <v>-38947</v>
      </c>
      <c r="G26" s="37">
        <v>-31465</v>
      </c>
      <c r="H26" s="8">
        <v>18370</v>
      </c>
      <c r="I26" s="32">
        <v>-40178</v>
      </c>
      <c r="J26" s="8">
        <v>2930</v>
      </c>
      <c r="K26" s="37">
        <v>-33970</v>
      </c>
      <c r="L26" s="8">
        <v>-25775</v>
      </c>
      <c r="M26" s="32">
        <v>5562</v>
      </c>
      <c r="N26" s="8">
        <v>-21204</v>
      </c>
      <c r="O26" s="32">
        <v>-36335</v>
      </c>
      <c r="P26" s="158"/>
    </row>
    <row r="27" spans="1:16">
      <c r="A27" s="15"/>
      <c r="B27" s="7" t="s">
        <v>25</v>
      </c>
      <c r="C27" s="50"/>
      <c r="D27" s="8">
        <v>-11660</v>
      </c>
      <c r="E27" s="32">
        <v>10786</v>
      </c>
      <c r="F27" s="8">
        <v>-14254</v>
      </c>
      <c r="G27" s="37">
        <v>-3419</v>
      </c>
      <c r="H27" s="8">
        <v>39174</v>
      </c>
      <c r="I27" s="32">
        <v>-22054</v>
      </c>
      <c r="J27" s="8">
        <v>22464</v>
      </c>
      <c r="K27" s="37">
        <v>-5257</v>
      </c>
      <c r="L27" s="8">
        <v>-8160</v>
      </c>
      <c r="M27" s="32">
        <v>19573</v>
      </c>
      <c r="N27" s="8">
        <v>-4304</v>
      </c>
      <c r="O27" s="32">
        <v>-8106</v>
      </c>
      <c r="P27" s="158"/>
    </row>
    <row r="28" spans="1:16" ht="13.5" thickBot="1">
      <c r="A28" s="66" t="s">
        <v>26</v>
      </c>
      <c r="B28" s="67"/>
      <c r="C28" s="72"/>
      <c r="D28" s="74">
        <v>21317</v>
      </c>
      <c r="E28" s="75">
        <v>8678</v>
      </c>
      <c r="F28" s="68">
        <v>34013</v>
      </c>
      <c r="G28" s="76">
        <f t="shared" ref="G28:N28" si="6">+G25+G26-G27</f>
        <v>18035</v>
      </c>
      <c r="H28" s="68">
        <f t="shared" si="6"/>
        <v>19013</v>
      </c>
      <c r="I28" s="75">
        <f t="shared" si="6"/>
        <v>34412</v>
      </c>
      <c r="J28" s="68">
        <f t="shared" si="6"/>
        <v>36298</v>
      </c>
      <c r="K28" s="76">
        <f t="shared" si="6"/>
        <v>-12228</v>
      </c>
      <c r="L28" s="68">
        <f t="shared" si="6"/>
        <v>27005</v>
      </c>
      <c r="M28" s="75">
        <f t="shared" si="6"/>
        <v>36833</v>
      </c>
      <c r="N28" s="68">
        <f t="shared" si="6"/>
        <v>21869</v>
      </c>
      <c r="O28" s="75">
        <f>+O25+O26-O27</f>
        <v>6319</v>
      </c>
      <c r="P28" s="158"/>
    </row>
    <row r="29" spans="1:16" ht="13.5" thickTop="1"/>
    <row r="30" spans="1:16">
      <c r="A30" s="102" t="s">
        <v>21</v>
      </c>
      <c r="B30" s="34"/>
      <c r="C30" s="51"/>
      <c r="D30" s="34"/>
      <c r="E30" s="34"/>
      <c r="F30" s="34"/>
      <c r="G30" s="34"/>
      <c r="H30" s="34"/>
      <c r="J30" s="34"/>
      <c r="K30" s="34"/>
      <c r="L30" s="34"/>
      <c r="N30" s="34"/>
    </row>
    <row r="31" spans="1:16">
      <c r="A31" s="102" t="s">
        <v>33</v>
      </c>
      <c r="B31" s="34"/>
      <c r="C31" s="51"/>
      <c r="D31" s="34"/>
      <c r="E31" s="34"/>
      <c r="F31" s="34"/>
      <c r="G31" s="34"/>
      <c r="H31" s="34"/>
      <c r="J31" s="34"/>
      <c r="K31" s="34"/>
      <c r="L31" s="34"/>
      <c r="N31" s="34"/>
    </row>
    <row r="32" spans="1:16">
      <c r="A32" s="102" t="s">
        <v>20</v>
      </c>
      <c r="B32" s="34"/>
      <c r="C32" s="51"/>
      <c r="D32" s="34"/>
      <c r="E32" s="34"/>
      <c r="F32" s="34"/>
      <c r="G32" s="34"/>
      <c r="H32" s="34"/>
      <c r="J32" s="34"/>
      <c r="K32" s="34"/>
      <c r="L32" s="34"/>
      <c r="N32" s="34"/>
    </row>
    <row r="33" spans="1:14">
      <c r="A33" s="102" t="s">
        <v>31</v>
      </c>
      <c r="B33" s="34"/>
      <c r="C33" s="51"/>
      <c r="D33" s="34"/>
      <c r="E33" s="34"/>
      <c r="F33" s="34"/>
      <c r="G33" s="34"/>
      <c r="H33" s="34"/>
      <c r="J33" s="34"/>
      <c r="K33" s="34"/>
      <c r="L33" s="34"/>
      <c r="N33" s="34"/>
    </row>
    <row r="34" spans="1:14">
      <c r="A34" s="102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65"/>
  <sheetViews>
    <sheetView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activeCell="B10" sqref="B10"/>
    </sheetView>
  </sheetViews>
  <sheetFormatPr defaultRowHeight="12.75"/>
  <cols>
    <col min="1" max="1" width="6.6640625" style="42" customWidth="1"/>
    <col min="2" max="2" width="5.83203125" style="42" customWidth="1"/>
    <col min="3" max="3" width="47.1640625" style="52" customWidth="1"/>
    <col min="4" max="5" width="12.83203125" style="42" customWidth="1"/>
    <col min="6" max="6" width="12.83203125" style="41" customWidth="1"/>
    <col min="7" max="8" width="12.83203125" style="42" customWidth="1"/>
    <col min="9" max="9" width="12.83203125" style="152" customWidth="1"/>
    <col min="10" max="11" width="12.83203125" style="42" customWidth="1"/>
    <col min="12" max="16384" width="9.33203125" style="42"/>
  </cols>
  <sheetData>
    <row r="1" spans="1:11">
      <c r="A1" s="166" t="s">
        <v>35</v>
      </c>
      <c r="B1" s="166"/>
      <c r="C1" s="163"/>
      <c r="D1" s="3">
        <v>2010</v>
      </c>
      <c r="E1" s="3">
        <v>2010</v>
      </c>
      <c r="F1" s="3">
        <v>2010</v>
      </c>
      <c r="G1" s="4">
        <v>2010</v>
      </c>
      <c r="H1" s="3">
        <v>2011</v>
      </c>
      <c r="I1" s="3">
        <v>2011</v>
      </c>
      <c r="J1" s="3">
        <v>2011</v>
      </c>
      <c r="K1" s="3">
        <v>2011</v>
      </c>
    </row>
    <row r="2" spans="1:11">
      <c r="A2" s="166"/>
      <c r="B2" s="166"/>
      <c r="C2" s="163"/>
      <c r="D2" s="62" t="s">
        <v>38</v>
      </c>
      <c r="E2" s="62" t="s">
        <v>45</v>
      </c>
      <c r="F2" s="63" t="s">
        <v>44</v>
      </c>
      <c r="G2" s="64" t="s">
        <v>43</v>
      </c>
      <c r="H2" s="63" t="s">
        <v>38</v>
      </c>
      <c r="I2" s="63" t="s">
        <v>45</v>
      </c>
      <c r="J2" s="63" t="s">
        <v>44</v>
      </c>
      <c r="K2" s="63" t="s">
        <v>43</v>
      </c>
    </row>
    <row r="3" spans="1:11" s="35" customFormat="1">
      <c r="A3" s="164"/>
      <c r="B3" s="164"/>
      <c r="C3" s="165"/>
      <c r="D3" s="106" t="s">
        <v>22</v>
      </c>
      <c r="E3" s="106" t="s">
        <v>22</v>
      </c>
      <c r="F3" s="106" t="s">
        <v>22</v>
      </c>
      <c r="G3" s="140" t="s">
        <v>22</v>
      </c>
      <c r="H3" s="106"/>
      <c r="I3" s="145"/>
      <c r="J3" s="80"/>
      <c r="K3" s="145"/>
    </row>
    <row r="4" spans="1:11">
      <c r="A4" s="6"/>
      <c r="B4" s="13"/>
      <c r="C4" s="45"/>
      <c r="D4" s="14"/>
      <c r="E4" s="44"/>
      <c r="F4" s="14"/>
      <c r="G4" s="36"/>
      <c r="H4" s="14"/>
      <c r="I4" s="146"/>
      <c r="J4" s="14"/>
      <c r="K4" s="146"/>
    </row>
    <row r="5" spans="1:11" ht="15.75">
      <c r="A5" s="61" t="s">
        <v>39</v>
      </c>
      <c r="B5" s="13"/>
      <c r="C5" s="45"/>
      <c r="D5" s="14"/>
      <c r="E5" s="44"/>
      <c r="F5" s="14"/>
      <c r="G5" s="36"/>
      <c r="H5" s="14"/>
      <c r="I5" s="146"/>
      <c r="J5" s="14"/>
      <c r="K5" s="146"/>
    </row>
    <row r="6" spans="1:11">
      <c r="A6" s="13"/>
      <c r="B6" s="13"/>
      <c r="C6" s="45"/>
      <c r="D6" s="14"/>
      <c r="E6" s="44"/>
      <c r="F6" s="14"/>
      <c r="G6" s="36"/>
      <c r="H6" s="14"/>
      <c r="I6" s="146"/>
      <c r="J6" s="14"/>
      <c r="K6" s="146"/>
    </row>
    <row r="7" spans="1:11">
      <c r="A7" s="20" t="s">
        <v>29</v>
      </c>
      <c r="B7" s="7"/>
      <c r="C7" s="46"/>
      <c r="D7" s="8">
        <v>41235</v>
      </c>
      <c r="E7" s="2">
        <v>85709</v>
      </c>
      <c r="F7" s="8">
        <v>134055</v>
      </c>
      <c r="G7" s="109">
        <v>173799</v>
      </c>
      <c r="H7" s="73">
        <v>44499</v>
      </c>
      <c r="I7" s="144">
        <v>88512</v>
      </c>
      <c r="J7" s="8">
        <v>133210</v>
      </c>
      <c r="K7" s="144">
        <v>171819</v>
      </c>
    </row>
    <row r="8" spans="1:11">
      <c r="A8" s="20"/>
      <c r="B8" s="7"/>
      <c r="C8" s="46"/>
      <c r="D8" s="8"/>
      <c r="E8" s="32"/>
      <c r="F8" s="8"/>
      <c r="G8" s="37"/>
      <c r="H8" s="8"/>
      <c r="I8" s="147"/>
      <c r="J8" s="8"/>
      <c r="K8" s="147"/>
    </row>
    <row r="9" spans="1:11">
      <c r="A9" s="20" t="s">
        <v>1</v>
      </c>
      <c r="B9" s="7"/>
      <c r="C9" s="46"/>
      <c r="D9" s="8"/>
      <c r="E9" s="32"/>
      <c r="F9" s="8"/>
      <c r="G9" s="37"/>
      <c r="H9" s="8"/>
      <c r="I9" s="147"/>
      <c r="J9" s="8"/>
      <c r="K9" s="147"/>
    </row>
    <row r="10" spans="1:11">
      <c r="A10" s="20"/>
      <c r="B10" s="7" t="s">
        <v>36</v>
      </c>
      <c r="C10" s="46"/>
      <c r="D10" s="8">
        <v>6268</v>
      </c>
      <c r="E10" s="32">
        <v>13252</v>
      </c>
      <c r="F10" s="8">
        <v>19837</v>
      </c>
      <c r="G10" s="37">
        <v>28890</v>
      </c>
      <c r="H10" s="8">
        <v>6205</v>
      </c>
      <c r="I10" s="147">
        <v>22499</v>
      </c>
      <c r="J10" s="8">
        <v>33793</v>
      </c>
      <c r="K10" s="147">
        <v>43596</v>
      </c>
    </row>
    <row r="11" spans="1:11">
      <c r="A11" s="20"/>
      <c r="B11" s="7"/>
      <c r="C11" s="46"/>
      <c r="D11" s="8"/>
      <c r="E11" s="32"/>
      <c r="F11" s="8"/>
      <c r="G11" s="37"/>
      <c r="H11" s="8"/>
      <c r="I11" s="147"/>
      <c r="J11" s="8"/>
      <c r="K11" s="147"/>
    </row>
    <row r="12" spans="1:11">
      <c r="A12" s="20" t="s">
        <v>0</v>
      </c>
      <c r="B12" s="7"/>
      <c r="C12" s="46"/>
      <c r="D12" s="8">
        <f t="shared" ref="D12:E12" si="0">D7-D10</f>
        <v>34967</v>
      </c>
      <c r="E12" s="32">
        <f t="shared" si="0"/>
        <v>72457</v>
      </c>
      <c r="F12" s="8">
        <f>F7-F10</f>
        <v>114218</v>
      </c>
      <c r="G12" s="110">
        <f>G7-G10</f>
        <v>144909</v>
      </c>
      <c r="H12" s="8">
        <f>H7-H10</f>
        <v>38294</v>
      </c>
      <c r="I12" s="147">
        <f t="shared" ref="I12" si="1">I7-I10</f>
        <v>66013</v>
      </c>
      <c r="J12" s="8">
        <f>J7-J10</f>
        <v>99417</v>
      </c>
      <c r="K12" s="147">
        <v>128223</v>
      </c>
    </row>
    <row r="13" spans="1:11">
      <c r="A13" s="20"/>
      <c r="B13" s="7"/>
      <c r="C13" s="46"/>
      <c r="D13" s="8"/>
      <c r="E13" s="32"/>
      <c r="F13" s="8"/>
      <c r="G13" s="37"/>
      <c r="H13" s="8"/>
      <c r="I13" s="147"/>
      <c r="J13" s="8"/>
      <c r="K13" s="147"/>
    </row>
    <row r="14" spans="1:11">
      <c r="A14" s="9" t="s">
        <v>6</v>
      </c>
      <c r="B14" s="9"/>
      <c r="C14" s="45"/>
      <c r="D14" s="8">
        <v>104709</v>
      </c>
      <c r="E14" s="32">
        <v>212070</v>
      </c>
      <c r="F14" s="8">
        <v>321177</v>
      </c>
      <c r="G14" s="110">
        <v>432054</v>
      </c>
      <c r="H14" s="8">
        <v>101132</v>
      </c>
      <c r="I14" s="147">
        <v>205108</v>
      </c>
      <c r="J14" s="8">
        <v>311366</v>
      </c>
      <c r="K14" s="147">
        <v>422794</v>
      </c>
    </row>
    <row r="15" spans="1:11">
      <c r="A15" s="20"/>
      <c r="B15" s="7"/>
      <c r="C15" s="46"/>
      <c r="D15" s="8"/>
      <c r="E15" s="32"/>
      <c r="F15" s="8"/>
      <c r="G15" s="37"/>
      <c r="H15" s="8"/>
      <c r="I15" s="147"/>
      <c r="J15" s="8"/>
      <c r="K15" s="147"/>
    </row>
    <row r="16" spans="1:11">
      <c r="A16" s="20" t="s">
        <v>30</v>
      </c>
      <c r="B16" s="7"/>
      <c r="C16" s="46"/>
      <c r="D16" s="10">
        <f t="shared" ref="D16:E16" si="2">D7/D14</f>
        <v>0.39380569005529609</v>
      </c>
      <c r="E16" s="33">
        <f t="shared" si="2"/>
        <v>0.40415428867826664</v>
      </c>
      <c r="F16" s="10">
        <f>F7/F14</f>
        <v>0.41738667463734952</v>
      </c>
      <c r="G16" s="38">
        <f>G7/G14</f>
        <v>0.40226221722284716</v>
      </c>
      <c r="H16" s="10">
        <f>H7/H14</f>
        <v>0.4400090970217142</v>
      </c>
      <c r="I16" s="148">
        <f t="shared" ref="I16" si="3">I7/I14</f>
        <v>0.4315385065428945</v>
      </c>
      <c r="J16" s="10">
        <f>J7/J14</f>
        <v>0.42782448950752489</v>
      </c>
      <c r="K16" s="148">
        <v>0.40638940003878959</v>
      </c>
    </row>
    <row r="17" spans="1:11" ht="13.5" thickBot="1">
      <c r="A17" s="26" t="s">
        <v>7</v>
      </c>
      <c r="B17" s="27"/>
      <c r="C17" s="55"/>
      <c r="D17" s="28">
        <f t="shared" ref="D17:E17" si="4">D12/D14</f>
        <v>0.33394455108920912</v>
      </c>
      <c r="E17" s="54">
        <f t="shared" si="4"/>
        <v>0.34166548781062855</v>
      </c>
      <c r="F17" s="28">
        <f>F12/F14</f>
        <v>0.35562322333168317</v>
      </c>
      <c r="G17" s="53">
        <f>G12/G14</f>
        <v>0.33539557555305588</v>
      </c>
      <c r="H17" s="28">
        <f t="shared" ref="H17" si="5">H12/H14</f>
        <v>0.37865364078629909</v>
      </c>
      <c r="I17" s="149">
        <f>I12/I14</f>
        <v>0.32184507674005891</v>
      </c>
      <c r="J17" s="28">
        <f>J12/J14</f>
        <v>0.31929305062209745</v>
      </c>
      <c r="K17" s="149">
        <v>0.30327535395488109</v>
      </c>
    </row>
    <row r="18" spans="1:11" ht="13.5" thickTop="1">
      <c r="A18" s="11"/>
      <c r="B18" s="11"/>
      <c r="C18" s="45"/>
      <c r="D18" s="30"/>
      <c r="E18" s="59"/>
      <c r="F18" s="30"/>
      <c r="G18" s="60"/>
      <c r="H18" s="30"/>
      <c r="I18" s="150"/>
      <c r="J18" s="30"/>
      <c r="K18" s="150"/>
    </row>
    <row r="19" spans="1:11" ht="15.75">
      <c r="A19" s="61" t="s">
        <v>40</v>
      </c>
      <c r="B19" s="13"/>
      <c r="C19" s="45"/>
      <c r="D19" s="14"/>
      <c r="E19" s="44"/>
      <c r="F19" s="14"/>
      <c r="G19" s="36"/>
      <c r="H19" s="14"/>
      <c r="I19" s="146"/>
      <c r="J19" s="14"/>
      <c r="K19" s="146"/>
    </row>
    <row r="20" spans="1:11">
      <c r="A20" s="18"/>
      <c r="B20" s="18"/>
      <c r="C20" s="45"/>
      <c r="D20" s="19"/>
      <c r="E20" s="31"/>
      <c r="F20" s="19"/>
      <c r="G20" s="36"/>
      <c r="H20" s="19"/>
      <c r="I20" s="151"/>
      <c r="J20" s="19"/>
      <c r="K20" s="151"/>
    </row>
    <row r="21" spans="1:11">
      <c r="A21" s="20" t="s">
        <v>29</v>
      </c>
      <c r="B21" s="7"/>
      <c r="C21" s="46"/>
      <c r="D21" s="8">
        <v>5062</v>
      </c>
      <c r="E21" s="32">
        <v>10175</v>
      </c>
      <c r="F21" s="8">
        <v>14101</v>
      </c>
      <c r="G21" s="37">
        <v>19912</v>
      </c>
      <c r="H21" s="8">
        <v>4906</v>
      </c>
      <c r="I21" s="147">
        <v>10299</v>
      </c>
      <c r="J21" s="8">
        <v>15628</v>
      </c>
      <c r="K21" s="147">
        <v>22534</v>
      </c>
    </row>
    <row r="22" spans="1:11">
      <c r="A22" s="20"/>
      <c r="B22" s="7"/>
      <c r="C22" s="46"/>
      <c r="D22" s="8"/>
      <c r="E22" s="32"/>
      <c r="F22" s="8"/>
      <c r="G22" s="37"/>
      <c r="H22" s="8"/>
      <c r="I22" s="147"/>
      <c r="J22" s="8"/>
      <c r="K22" s="147"/>
    </row>
    <row r="23" spans="1:11">
      <c r="A23" s="20" t="s">
        <v>1</v>
      </c>
      <c r="B23" s="7"/>
      <c r="C23" s="46"/>
      <c r="D23" s="8"/>
      <c r="E23" s="32"/>
      <c r="F23" s="8"/>
      <c r="G23" s="37"/>
      <c r="H23" s="8"/>
      <c r="I23" s="147"/>
      <c r="J23" s="8"/>
      <c r="K23" s="147"/>
    </row>
    <row r="24" spans="1:11">
      <c r="A24" s="20"/>
      <c r="B24" s="7" t="s">
        <v>37</v>
      </c>
      <c r="C24" s="46"/>
      <c r="D24" s="8">
        <v>1054</v>
      </c>
      <c r="E24" s="32">
        <v>1996</v>
      </c>
      <c r="F24" s="8">
        <v>3311</v>
      </c>
      <c r="G24" s="37">
        <v>5156</v>
      </c>
      <c r="H24" s="8">
        <v>1053</v>
      </c>
      <c r="I24" s="147">
        <v>2005</v>
      </c>
      <c r="J24" s="8">
        <v>3081</v>
      </c>
      <c r="K24" s="147">
        <v>4090</v>
      </c>
    </row>
    <row r="25" spans="1:11">
      <c r="A25" s="20"/>
      <c r="B25" s="7"/>
      <c r="C25" s="46"/>
      <c r="D25" s="8"/>
      <c r="E25" s="32"/>
      <c r="F25" s="8"/>
      <c r="G25" s="37"/>
      <c r="H25" s="8"/>
      <c r="I25" s="147"/>
      <c r="J25" s="8"/>
      <c r="K25" s="147"/>
    </row>
    <row r="26" spans="1:11">
      <c r="A26" s="20" t="s">
        <v>0</v>
      </c>
      <c r="B26" s="7"/>
      <c r="C26" s="46"/>
      <c r="D26" s="8">
        <f t="shared" ref="D26:E26" si="6">D21-D24</f>
        <v>4008</v>
      </c>
      <c r="E26" s="32">
        <f t="shared" si="6"/>
        <v>8179</v>
      </c>
      <c r="F26" s="8">
        <f>F21-F24</f>
        <v>10790</v>
      </c>
      <c r="G26" s="37">
        <f>G21-G24</f>
        <v>14756</v>
      </c>
      <c r="H26" s="8">
        <f t="shared" ref="H26:I26" si="7">H21-H24</f>
        <v>3853</v>
      </c>
      <c r="I26" s="147">
        <f t="shared" si="7"/>
        <v>8294</v>
      </c>
      <c r="J26" s="8">
        <f>J21-J24</f>
        <v>12547</v>
      </c>
      <c r="K26" s="147">
        <v>18444</v>
      </c>
    </row>
    <row r="27" spans="1:11">
      <c r="A27" s="20"/>
      <c r="B27" s="7"/>
      <c r="C27" s="46"/>
      <c r="D27" s="8"/>
      <c r="E27" s="32"/>
      <c r="F27" s="8"/>
      <c r="G27" s="37"/>
      <c r="H27" s="8"/>
      <c r="I27" s="147"/>
      <c r="J27" s="8"/>
      <c r="K27" s="147"/>
    </row>
    <row r="28" spans="1:11">
      <c r="A28" s="9" t="s">
        <v>6</v>
      </c>
      <c r="B28" s="9"/>
      <c r="C28" s="45"/>
      <c r="D28" s="8">
        <v>29375</v>
      </c>
      <c r="E28" s="32">
        <v>58443</v>
      </c>
      <c r="F28" s="8">
        <v>84961</v>
      </c>
      <c r="G28" s="37">
        <v>117869</v>
      </c>
      <c r="H28" s="8">
        <v>28071</v>
      </c>
      <c r="I28" s="147">
        <v>54300</v>
      </c>
      <c r="J28" s="8">
        <v>85076</v>
      </c>
      <c r="K28" s="147">
        <v>122237</v>
      </c>
    </row>
    <row r="29" spans="1:11">
      <c r="A29" s="20"/>
      <c r="B29" s="7"/>
      <c r="C29" s="46"/>
      <c r="D29" s="8"/>
      <c r="E29" s="32"/>
      <c r="F29" s="8"/>
      <c r="G29" s="37"/>
      <c r="H29" s="8"/>
      <c r="I29" s="147"/>
      <c r="J29" s="8"/>
      <c r="K29" s="147"/>
    </row>
    <row r="30" spans="1:11">
      <c r="A30" s="20" t="s">
        <v>30</v>
      </c>
      <c r="B30" s="7"/>
      <c r="C30" s="46"/>
      <c r="D30" s="10">
        <f t="shared" ref="D30:E30" si="8">D21/D28</f>
        <v>0.17232340425531914</v>
      </c>
      <c r="E30" s="33">
        <f t="shared" si="8"/>
        <v>0.17410126105778279</v>
      </c>
      <c r="F30" s="10">
        <f>F21/F28</f>
        <v>0.16597026871152645</v>
      </c>
      <c r="G30" s="38">
        <f>G21/G28</f>
        <v>0.16893330731574885</v>
      </c>
      <c r="H30" s="10">
        <f t="shared" ref="H30:I30" si="9">H21/H28</f>
        <v>0.1747711160984646</v>
      </c>
      <c r="I30" s="148">
        <f t="shared" si="9"/>
        <v>0.18966850828729281</v>
      </c>
      <c r="J30" s="10">
        <f>J21/J28</f>
        <v>0.18369457896469041</v>
      </c>
      <c r="K30" s="148">
        <v>0.18434680170488477</v>
      </c>
    </row>
    <row r="31" spans="1:11" ht="13.5" thickBot="1">
      <c r="A31" s="26" t="s">
        <v>7</v>
      </c>
      <c r="B31" s="27"/>
      <c r="C31" s="55"/>
      <c r="D31" s="28">
        <f t="shared" ref="D31:E31" si="10">D26/D28</f>
        <v>0.13644255319148937</v>
      </c>
      <c r="E31" s="54">
        <f t="shared" si="10"/>
        <v>0.1399483257190767</v>
      </c>
      <c r="F31" s="28">
        <f>F26/F28</f>
        <v>0.12699944680500466</v>
      </c>
      <c r="G31" s="53">
        <f>G26/G28</f>
        <v>0.12518982938686168</v>
      </c>
      <c r="H31" s="28">
        <f t="shared" ref="H31:I31" si="11">H26/H28</f>
        <v>0.13725909301414271</v>
      </c>
      <c r="I31" s="149">
        <f t="shared" si="11"/>
        <v>0.15274401473296501</v>
      </c>
      <c r="J31" s="28">
        <f>J26/J28</f>
        <v>0.14747990032441582</v>
      </c>
      <c r="K31" s="149">
        <v>0.15088721090995361</v>
      </c>
    </row>
    <row r="32" spans="1:11" ht="13.5" thickTop="1">
      <c r="A32" s="12"/>
      <c r="B32" s="12"/>
      <c r="C32" s="48"/>
      <c r="D32" s="12"/>
      <c r="E32" s="41"/>
      <c r="F32" s="12"/>
      <c r="G32" s="40"/>
      <c r="H32" s="12"/>
      <c r="J32" s="12"/>
      <c r="K32" s="152"/>
    </row>
    <row r="33" spans="1:11" ht="15.75">
      <c r="A33" s="29" t="s">
        <v>41</v>
      </c>
      <c r="B33" s="13"/>
      <c r="C33" s="45"/>
      <c r="D33" s="14"/>
      <c r="E33" s="44"/>
      <c r="F33" s="14"/>
      <c r="G33" s="36"/>
      <c r="H33" s="14"/>
      <c r="I33" s="146"/>
      <c r="J33" s="14"/>
      <c r="K33" s="146"/>
    </row>
    <row r="34" spans="1:11">
      <c r="A34" s="18"/>
      <c r="B34" s="18"/>
      <c r="C34" s="45"/>
      <c r="D34" s="19"/>
      <c r="E34" s="31"/>
      <c r="F34" s="19"/>
      <c r="G34" s="36"/>
      <c r="H34" s="19"/>
      <c r="I34" s="151"/>
      <c r="J34" s="19"/>
      <c r="K34" s="151"/>
    </row>
    <row r="35" spans="1:11">
      <c r="A35" s="20" t="s">
        <v>29</v>
      </c>
      <c r="B35" s="7"/>
      <c r="C35" s="46"/>
      <c r="D35" s="107">
        <v>8456</v>
      </c>
      <c r="E35" s="108">
        <v>19535</v>
      </c>
      <c r="F35" s="107">
        <v>31488</v>
      </c>
      <c r="G35" s="110">
        <v>40615</v>
      </c>
      <c r="H35" s="8">
        <v>9283</v>
      </c>
      <c r="I35" s="147">
        <v>18430</v>
      </c>
      <c r="J35" s="155">
        <v>28715</v>
      </c>
      <c r="K35" s="147">
        <v>37976</v>
      </c>
    </row>
    <row r="36" spans="1:11">
      <c r="A36" s="20"/>
      <c r="B36" s="7"/>
      <c r="C36" s="46"/>
      <c r="D36" s="8"/>
      <c r="E36" s="32"/>
      <c r="F36" s="8"/>
      <c r="G36" s="37"/>
      <c r="H36" s="8"/>
      <c r="I36" s="147"/>
      <c r="J36" s="155"/>
      <c r="K36" s="147"/>
    </row>
    <row r="37" spans="1:11">
      <c r="A37" s="20" t="s">
        <v>1</v>
      </c>
      <c r="B37" s="7"/>
      <c r="C37" s="46"/>
      <c r="D37" s="8"/>
      <c r="E37" s="32"/>
      <c r="F37" s="8"/>
      <c r="G37" s="37"/>
      <c r="H37" s="8"/>
      <c r="I37" s="147"/>
      <c r="J37" s="155"/>
      <c r="K37" s="147"/>
    </row>
    <row r="38" spans="1:11">
      <c r="A38" s="20"/>
      <c r="B38" s="7" t="s">
        <v>3</v>
      </c>
      <c r="C38" s="46"/>
      <c r="D38" s="8">
        <v>20</v>
      </c>
      <c r="E38" s="32">
        <v>37</v>
      </c>
      <c r="F38" s="8">
        <v>107</v>
      </c>
      <c r="G38" s="37">
        <v>367</v>
      </c>
      <c r="H38" s="8">
        <v>62</v>
      </c>
      <c r="I38" s="147">
        <v>62</v>
      </c>
      <c r="J38" s="155">
        <v>62</v>
      </c>
      <c r="K38" s="147">
        <v>62</v>
      </c>
    </row>
    <row r="39" spans="1:11">
      <c r="A39" s="20"/>
      <c r="B39" s="7"/>
      <c r="C39" s="46"/>
      <c r="D39" s="8"/>
      <c r="E39" s="32"/>
      <c r="F39" s="8"/>
      <c r="G39" s="37"/>
      <c r="H39" s="8"/>
      <c r="I39" s="147"/>
      <c r="J39" s="155"/>
      <c r="K39" s="147"/>
    </row>
    <row r="40" spans="1:11">
      <c r="A40" s="20" t="s">
        <v>0</v>
      </c>
      <c r="B40" s="7"/>
      <c r="C40" s="46"/>
      <c r="D40" s="107">
        <f>D35-D38</f>
        <v>8436</v>
      </c>
      <c r="E40" s="108">
        <f t="shared" ref="E40" si="12">E35-E38</f>
        <v>19498</v>
      </c>
      <c r="F40" s="107">
        <f>F35-F38</f>
        <v>31381</v>
      </c>
      <c r="G40" s="110">
        <f>G35-G38</f>
        <v>40248</v>
      </c>
      <c r="H40" s="8">
        <f>H35-H38</f>
        <v>9221</v>
      </c>
      <c r="I40" s="147">
        <f t="shared" ref="I40" si="13">I35-I38</f>
        <v>18368</v>
      </c>
      <c r="J40" s="155">
        <f>J35-J38</f>
        <v>28653</v>
      </c>
      <c r="K40" s="147">
        <v>37914</v>
      </c>
    </row>
    <row r="41" spans="1:11">
      <c r="A41" s="20"/>
      <c r="B41" s="7"/>
      <c r="C41" s="46"/>
      <c r="D41" s="8"/>
      <c r="E41" s="32"/>
      <c r="F41" s="8"/>
      <c r="G41" s="37"/>
      <c r="H41" s="8"/>
      <c r="I41" s="147"/>
      <c r="J41" s="8"/>
      <c r="K41" s="147"/>
    </row>
    <row r="42" spans="1:11">
      <c r="A42" s="9" t="s">
        <v>6</v>
      </c>
      <c r="B42" s="9"/>
      <c r="C42" s="45"/>
      <c r="D42" s="8">
        <v>18384</v>
      </c>
      <c r="E42" s="32">
        <v>37977</v>
      </c>
      <c r="F42" s="8">
        <v>58770</v>
      </c>
      <c r="G42" s="37">
        <v>77598</v>
      </c>
      <c r="H42" s="8">
        <v>17126</v>
      </c>
      <c r="I42" s="147">
        <v>34149</v>
      </c>
      <c r="J42" s="8">
        <v>52370</v>
      </c>
      <c r="K42" s="147">
        <v>71359</v>
      </c>
    </row>
    <row r="43" spans="1:11">
      <c r="A43" s="20"/>
      <c r="B43" s="7"/>
      <c r="C43" s="46"/>
      <c r="D43" s="8"/>
      <c r="E43" s="32"/>
      <c r="F43" s="8"/>
      <c r="G43" s="37"/>
      <c r="H43" s="8"/>
      <c r="I43" s="147"/>
      <c r="J43" s="8"/>
      <c r="K43" s="147"/>
    </row>
    <row r="44" spans="1:11">
      <c r="A44" s="20" t="s">
        <v>30</v>
      </c>
      <c r="B44" s="7"/>
      <c r="C44" s="46"/>
      <c r="D44" s="10">
        <f t="shared" ref="D44:E44" si="14">D35/D42</f>
        <v>0.45996518711923412</v>
      </c>
      <c r="E44" s="33">
        <f t="shared" si="14"/>
        <v>0.51439028885904625</v>
      </c>
      <c r="F44" s="10">
        <f>F35/F42</f>
        <v>0.53578356304236852</v>
      </c>
      <c r="G44" s="38">
        <f>G35/G42</f>
        <v>0.52340266501713961</v>
      </c>
      <c r="H44" s="10">
        <f t="shared" ref="H44:I44" si="15">H35/H42</f>
        <v>0.54204134065164078</v>
      </c>
      <c r="I44" s="148">
        <f t="shared" si="15"/>
        <v>0.53969369527658206</v>
      </c>
      <c r="J44" s="10">
        <f>J35/J42</f>
        <v>0.54831010120297885</v>
      </c>
      <c r="K44" s="148">
        <v>0.53218234560461886</v>
      </c>
    </row>
    <row r="45" spans="1:11" ht="13.5" thickBot="1">
      <c r="A45" s="26" t="s">
        <v>7</v>
      </c>
      <c r="B45" s="27"/>
      <c r="C45" s="55"/>
      <c r="D45" s="28">
        <f t="shared" ref="D45:E45" si="16">D40/D42</f>
        <v>0.45887728459530025</v>
      </c>
      <c r="E45" s="54">
        <f t="shared" si="16"/>
        <v>0.51341601495642097</v>
      </c>
      <c r="F45" s="28">
        <f>F40/F42</f>
        <v>0.53396290624468268</v>
      </c>
      <c r="G45" s="53">
        <f>G40/G42</f>
        <v>0.51867316167942468</v>
      </c>
      <c r="H45" s="28">
        <f t="shared" ref="H45:I45" si="17">H40/H42</f>
        <v>0.53842111409552729</v>
      </c>
      <c r="I45" s="149">
        <f t="shared" si="17"/>
        <v>0.53787812234618881</v>
      </c>
      <c r="J45" s="28">
        <f>J40/J42</f>
        <v>0.5471262172999809</v>
      </c>
      <c r="K45" s="149">
        <v>0.53131349934836536</v>
      </c>
    </row>
    <row r="46" spans="1:11" ht="13.5" thickTop="1">
      <c r="A46" s="12"/>
      <c r="B46" s="12"/>
      <c r="C46" s="48"/>
      <c r="D46" s="12"/>
      <c r="E46" s="41"/>
      <c r="F46" s="12"/>
      <c r="G46" s="40"/>
      <c r="H46" s="12"/>
      <c r="J46" s="12"/>
      <c r="K46" s="152"/>
    </row>
    <row r="47" spans="1:11" ht="15.75">
      <c r="A47" s="29" t="s">
        <v>42</v>
      </c>
      <c r="B47" s="13"/>
      <c r="C47" s="45"/>
      <c r="D47" s="14"/>
      <c r="E47" s="44"/>
      <c r="F47" s="14"/>
      <c r="G47" s="36"/>
      <c r="H47" s="14"/>
      <c r="I47" s="146"/>
      <c r="J47" s="14"/>
      <c r="K47" s="146"/>
    </row>
    <row r="48" spans="1:11">
      <c r="A48" s="13"/>
      <c r="B48" s="13"/>
      <c r="C48" s="45"/>
      <c r="D48" s="14"/>
      <c r="E48" s="44"/>
      <c r="F48" s="14"/>
      <c r="G48" s="36"/>
      <c r="H48" s="14"/>
      <c r="I48" s="146"/>
      <c r="J48" s="14"/>
      <c r="K48" s="146"/>
    </row>
    <row r="49" spans="1:11">
      <c r="A49" s="20" t="s">
        <v>29</v>
      </c>
      <c r="B49" s="7"/>
      <c r="C49" s="46"/>
      <c r="D49" s="8">
        <v>2699</v>
      </c>
      <c r="E49" s="32">
        <v>5570</v>
      </c>
      <c r="F49" s="8">
        <v>9695</v>
      </c>
      <c r="G49" s="37">
        <v>12295</v>
      </c>
      <c r="H49" s="8">
        <v>2790</v>
      </c>
      <c r="I49" s="147">
        <v>6040</v>
      </c>
      <c r="J49" s="8">
        <v>9696</v>
      </c>
      <c r="K49" s="147">
        <v>12606</v>
      </c>
    </row>
    <row r="50" spans="1:11">
      <c r="A50" s="20"/>
      <c r="B50" s="7"/>
      <c r="C50" s="46"/>
      <c r="D50" s="8"/>
      <c r="E50" s="32"/>
      <c r="F50" s="8"/>
      <c r="G50" s="37"/>
      <c r="H50" s="8"/>
      <c r="I50" s="147"/>
      <c r="J50" s="8"/>
      <c r="K50" s="147"/>
    </row>
    <row r="51" spans="1:11">
      <c r="A51" s="20" t="s">
        <v>1</v>
      </c>
      <c r="B51" s="7"/>
      <c r="C51" s="46"/>
      <c r="D51" s="8"/>
      <c r="E51" s="32"/>
      <c r="F51" s="8"/>
      <c r="G51" s="37"/>
      <c r="H51" s="8"/>
      <c r="I51" s="147"/>
      <c r="J51" s="8"/>
      <c r="K51" s="147"/>
    </row>
    <row r="52" spans="1:11">
      <c r="A52" s="20"/>
      <c r="B52" s="7" t="s">
        <v>3</v>
      </c>
      <c r="C52" s="46"/>
      <c r="D52" s="8">
        <v>889</v>
      </c>
      <c r="E52" s="32">
        <v>922</v>
      </c>
      <c r="F52" s="8">
        <v>925</v>
      </c>
      <c r="G52" s="37">
        <v>925</v>
      </c>
      <c r="H52" s="8">
        <v>918</v>
      </c>
      <c r="I52" s="147">
        <v>918</v>
      </c>
      <c r="J52" s="8">
        <v>918</v>
      </c>
      <c r="K52" s="147">
        <v>1153</v>
      </c>
    </row>
    <row r="53" spans="1:11">
      <c r="A53" s="20"/>
      <c r="B53" s="7"/>
      <c r="C53" s="46"/>
      <c r="D53" s="8"/>
      <c r="E53" s="32"/>
      <c r="F53" s="8"/>
      <c r="G53" s="37"/>
      <c r="H53" s="8"/>
      <c r="I53" s="147"/>
      <c r="J53" s="8"/>
      <c r="K53" s="147"/>
    </row>
    <row r="54" spans="1:11">
      <c r="A54" s="20" t="s">
        <v>0</v>
      </c>
      <c r="B54" s="7"/>
      <c r="C54" s="46"/>
      <c r="D54" s="8">
        <f t="shared" ref="D54:E54" si="18">D49-D52</f>
        <v>1810</v>
      </c>
      <c r="E54" s="32">
        <f t="shared" si="18"/>
        <v>4648</v>
      </c>
      <c r="F54" s="8">
        <f>F49-F52</f>
        <v>8770</v>
      </c>
      <c r="G54" s="37">
        <f>G49-G52</f>
        <v>11370</v>
      </c>
      <c r="H54" s="8">
        <f t="shared" ref="H54:I54" si="19">H49-H52</f>
        <v>1872</v>
      </c>
      <c r="I54" s="147">
        <f t="shared" si="19"/>
        <v>5122</v>
      </c>
      <c r="J54" s="8">
        <f>J49-J52</f>
        <v>8778</v>
      </c>
      <c r="K54" s="147">
        <v>11453</v>
      </c>
    </row>
    <row r="55" spans="1:11">
      <c r="A55" s="20"/>
      <c r="B55" s="7"/>
      <c r="C55" s="46"/>
      <c r="D55" s="8"/>
      <c r="E55" s="32"/>
      <c r="F55" s="8"/>
      <c r="G55" s="37"/>
      <c r="H55" s="8"/>
      <c r="I55" s="147"/>
      <c r="J55" s="8"/>
      <c r="K55" s="147"/>
    </row>
    <row r="56" spans="1:11">
      <c r="A56" s="9" t="s">
        <v>6</v>
      </c>
      <c r="B56" s="9"/>
      <c r="C56" s="45"/>
      <c r="D56" s="8">
        <v>7448</v>
      </c>
      <c r="E56" s="32">
        <v>15212</v>
      </c>
      <c r="F56" s="8">
        <v>24768</v>
      </c>
      <c r="G56" s="37">
        <v>32874</v>
      </c>
      <c r="H56" s="8">
        <v>7359</v>
      </c>
      <c r="I56" s="147">
        <v>15141</v>
      </c>
      <c r="J56" s="8">
        <v>24250</v>
      </c>
      <c r="K56" s="147">
        <v>32697</v>
      </c>
    </row>
    <row r="57" spans="1:11">
      <c r="A57" s="20"/>
      <c r="B57" s="7"/>
      <c r="C57" s="46"/>
      <c r="D57" s="8"/>
      <c r="E57" s="32"/>
      <c r="F57" s="8"/>
      <c r="G57" s="37"/>
      <c r="H57" s="8"/>
      <c r="I57" s="147"/>
      <c r="J57" s="8"/>
      <c r="K57" s="147"/>
    </row>
    <row r="58" spans="1:11">
      <c r="A58" s="20" t="s">
        <v>30</v>
      </c>
      <c r="B58" s="7"/>
      <c r="C58" s="46"/>
      <c r="D58" s="10">
        <f t="shared" ref="D58:E58" si="20">D49/D56</f>
        <v>0.36237916219119226</v>
      </c>
      <c r="E58" s="33">
        <f t="shared" si="20"/>
        <v>0.36615829608204048</v>
      </c>
      <c r="F58" s="10">
        <f>F49/F56</f>
        <v>0.39143249354005166</v>
      </c>
      <c r="G58" s="38">
        <f>G49/G56</f>
        <v>0.37400377197785484</v>
      </c>
      <c r="H58" s="10">
        <f t="shared" ref="H58:I58" si="21">H49/H56</f>
        <v>0.37912759885854058</v>
      </c>
      <c r="I58" s="148">
        <f t="shared" si="21"/>
        <v>0.39891684829271512</v>
      </c>
      <c r="J58" s="10">
        <f>J49/J56</f>
        <v>0.39983505154639176</v>
      </c>
      <c r="K58" s="148">
        <v>0.38553995779429306</v>
      </c>
    </row>
    <row r="59" spans="1:11" ht="13.5" thickBot="1">
      <c r="A59" s="26" t="s">
        <v>7</v>
      </c>
      <c r="B59" s="27"/>
      <c r="C59" s="55"/>
      <c r="D59" s="28">
        <f t="shared" ref="D59:E59" si="22">D54/D56</f>
        <v>0.24301825993555318</v>
      </c>
      <c r="E59" s="54">
        <f t="shared" si="22"/>
        <v>0.30554825138048908</v>
      </c>
      <c r="F59" s="28">
        <f>F54/F56</f>
        <v>0.35408591731266148</v>
      </c>
      <c r="G59" s="53">
        <f>G54/G56</f>
        <v>0.34586603394780069</v>
      </c>
      <c r="H59" s="28">
        <f t="shared" ref="H59:I59" si="23">H54/H56</f>
        <v>0.25438238891153692</v>
      </c>
      <c r="I59" s="149">
        <f t="shared" si="23"/>
        <v>0.33828677101908727</v>
      </c>
      <c r="J59" s="28">
        <f>J54/J56</f>
        <v>0.36197938144329894</v>
      </c>
      <c r="K59" s="149">
        <v>0.35027678380279537</v>
      </c>
    </row>
    <row r="60" spans="1:11" ht="13.5" thickTop="1">
      <c r="A60" s="41"/>
      <c r="B60" s="41"/>
      <c r="C60" s="40"/>
      <c r="D60" s="41"/>
      <c r="E60" s="41"/>
      <c r="F60" s="34"/>
      <c r="G60" s="41"/>
      <c r="H60" s="41"/>
    </row>
    <row r="61" spans="1:11">
      <c r="A61" s="102" t="s">
        <v>21</v>
      </c>
      <c r="B61" s="34"/>
      <c r="C61" s="51"/>
      <c r="D61" s="34"/>
      <c r="E61" s="34"/>
      <c r="F61" s="34"/>
      <c r="G61" s="34"/>
      <c r="H61" s="34"/>
      <c r="I61" s="34"/>
    </row>
    <row r="62" spans="1:11">
      <c r="A62" s="102" t="s">
        <v>33</v>
      </c>
      <c r="B62" s="34"/>
      <c r="C62" s="51"/>
      <c r="D62" s="34"/>
      <c r="E62" s="34"/>
      <c r="F62" s="34"/>
      <c r="G62" s="34"/>
      <c r="H62" s="34"/>
      <c r="I62" s="34"/>
    </row>
    <row r="63" spans="1:11">
      <c r="A63" s="102" t="s">
        <v>20</v>
      </c>
      <c r="B63" s="34"/>
      <c r="C63" s="51"/>
      <c r="D63" s="34"/>
      <c r="E63" s="34"/>
      <c r="F63" s="34"/>
      <c r="G63" s="34"/>
      <c r="H63" s="34"/>
      <c r="I63" s="34"/>
    </row>
    <row r="64" spans="1:11">
      <c r="A64" s="102" t="s">
        <v>31</v>
      </c>
      <c r="B64" s="34"/>
      <c r="C64" s="51"/>
      <c r="D64" s="34"/>
      <c r="E64" s="34"/>
      <c r="F64" s="34"/>
      <c r="G64" s="34"/>
      <c r="H64" s="34"/>
      <c r="I64" s="34"/>
    </row>
    <row r="65" spans="6:6">
      <c r="F65" s="1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65"/>
  <sheetViews>
    <sheetView tabSelected="1" zoomScaleNormal="100" workbookViewId="0">
      <pane xSplit="3" ySplit="3" topLeftCell="D40" activePane="bottomRight" state="frozen"/>
      <selection activeCell="L7" sqref="L7"/>
      <selection pane="topRight" activeCell="L7" sqref="L7"/>
      <selection pane="bottomLeft" activeCell="L7" sqref="L7"/>
      <selection pane="bottomRight" activeCell="K16" sqref="K16"/>
    </sheetView>
  </sheetViews>
  <sheetFormatPr defaultRowHeight="12.75"/>
  <cols>
    <col min="1" max="1" width="6.6640625" style="154" customWidth="1"/>
    <col min="2" max="2" width="5.83203125" style="42" customWidth="1"/>
    <col min="3" max="3" width="49.6640625" style="52" customWidth="1"/>
    <col min="4" max="7" width="12.83203125" style="42" customWidth="1"/>
    <col min="8" max="8" width="12.83203125" style="85" customWidth="1"/>
    <col min="9" max="9" width="12.83203125" style="152" customWidth="1"/>
    <col min="10" max="11" width="12.83203125" style="42" customWidth="1"/>
    <col min="12" max="16384" width="9.33203125" style="42"/>
  </cols>
  <sheetData>
    <row r="1" spans="1:11" ht="12.75" customHeight="1">
      <c r="A1" s="166" t="s">
        <v>35</v>
      </c>
      <c r="B1" s="166"/>
      <c r="C1" s="163"/>
      <c r="D1" s="3">
        <v>2010</v>
      </c>
      <c r="E1" s="3">
        <v>2010</v>
      </c>
      <c r="F1" s="3">
        <v>2010</v>
      </c>
      <c r="G1" s="4">
        <v>2010</v>
      </c>
      <c r="H1" s="3">
        <v>2011</v>
      </c>
      <c r="I1" s="3">
        <v>2011</v>
      </c>
      <c r="J1" s="3">
        <v>2011</v>
      </c>
      <c r="K1" s="3">
        <v>2011</v>
      </c>
    </row>
    <row r="2" spans="1:11">
      <c r="A2" s="166"/>
      <c r="B2" s="166"/>
      <c r="C2" s="163"/>
      <c r="D2" s="62" t="s">
        <v>38</v>
      </c>
      <c r="E2" s="62" t="s">
        <v>45</v>
      </c>
      <c r="F2" s="63" t="s">
        <v>44</v>
      </c>
      <c r="G2" s="64" t="s">
        <v>43</v>
      </c>
      <c r="H2" s="63" t="s">
        <v>38</v>
      </c>
      <c r="I2" s="63" t="s">
        <v>45</v>
      </c>
      <c r="J2" s="63" t="s">
        <v>44</v>
      </c>
      <c r="K2" s="63" t="s">
        <v>43</v>
      </c>
    </row>
    <row r="3" spans="1:11" s="35" customFormat="1">
      <c r="A3" s="164"/>
      <c r="B3" s="164"/>
      <c r="C3" s="165"/>
      <c r="D3" s="106" t="s">
        <v>22</v>
      </c>
      <c r="E3" s="106" t="s">
        <v>22</v>
      </c>
      <c r="F3" s="106" t="s">
        <v>22</v>
      </c>
      <c r="G3" s="140" t="s">
        <v>22</v>
      </c>
      <c r="H3" s="80"/>
      <c r="I3" s="145"/>
      <c r="J3" s="106"/>
      <c r="K3" s="145"/>
    </row>
    <row r="4" spans="1:11">
      <c r="A4" s="6"/>
      <c r="B4" s="13"/>
      <c r="C4" s="45"/>
      <c r="D4" s="14"/>
      <c r="E4" s="44"/>
      <c r="F4" s="14"/>
      <c r="G4" s="36"/>
      <c r="H4" s="14"/>
      <c r="I4" s="146"/>
      <c r="J4" s="14"/>
      <c r="K4" s="146"/>
    </row>
    <row r="5" spans="1:11" ht="15.75">
      <c r="A5" s="61" t="s">
        <v>39</v>
      </c>
      <c r="B5" s="13"/>
      <c r="C5" s="45"/>
      <c r="D5" s="14"/>
      <c r="E5" s="44"/>
      <c r="F5" s="14"/>
      <c r="G5" s="36"/>
      <c r="H5" s="14"/>
      <c r="I5" s="146"/>
      <c r="J5" s="14"/>
      <c r="K5" s="146"/>
    </row>
    <row r="6" spans="1:11">
      <c r="A6" s="13"/>
      <c r="B6" s="13"/>
      <c r="C6" s="45"/>
      <c r="D6" s="14"/>
      <c r="E6" s="44"/>
      <c r="F6" s="14"/>
      <c r="G6" s="36"/>
      <c r="H6" s="14"/>
      <c r="I6" s="146"/>
      <c r="J6" s="14"/>
      <c r="K6" s="146"/>
    </row>
    <row r="7" spans="1:11">
      <c r="A7" s="20" t="s">
        <v>29</v>
      </c>
      <c r="B7" s="7"/>
      <c r="C7" s="46"/>
      <c r="D7" s="8">
        <v>41235</v>
      </c>
      <c r="E7" s="32">
        <v>44474</v>
      </c>
      <c r="F7" s="8">
        <v>48346</v>
      </c>
      <c r="G7" s="110">
        <v>39744</v>
      </c>
      <c r="H7" s="8">
        <v>44499</v>
      </c>
      <c r="I7" s="147">
        <v>44013</v>
      </c>
      <c r="J7" s="8">
        <v>44698</v>
      </c>
      <c r="K7" s="147">
        <v>38609</v>
      </c>
    </row>
    <row r="8" spans="1:11">
      <c r="A8" s="20"/>
      <c r="B8" s="7"/>
      <c r="C8" s="46"/>
      <c r="D8" s="8"/>
      <c r="E8" s="32"/>
      <c r="F8" s="8"/>
      <c r="G8" s="37"/>
      <c r="H8" s="8"/>
      <c r="I8" s="147"/>
      <c r="J8" s="8"/>
      <c r="K8" s="147"/>
    </row>
    <row r="9" spans="1:11">
      <c r="A9" s="20" t="s">
        <v>1</v>
      </c>
      <c r="B9" s="7"/>
      <c r="C9" s="46"/>
      <c r="D9" s="8"/>
      <c r="E9" s="32"/>
      <c r="F9" s="8"/>
      <c r="G9" s="37"/>
      <c r="H9" s="8"/>
      <c r="I9" s="147"/>
      <c r="J9" s="8"/>
      <c r="K9" s="147"/>
    </row>
    <row r="10" spans="1:11">
      <c r="A10" s="20"/>
      <c r="B10" s="7" t="s">
        <v>36</v>
      </c>
      <c r="C10" s="46"/>
      <c r="D10" s="8">
        <v>6268</v>
      </c>
      <c r="E10" s="32">
        <v>6984</v>
      </c>
      <c r="F10" s="8">
        <v>6585</v>
      </c>
      <c r="G10" s="37">
        <v>9053</v>
      </c>
      <c r="H10" s="8">
        <v>6205</v>
      </c>
      <c r="I10" s="147">
        <v>16294</v>
      </c>
      <c r="J10" s="8">
        <v>11294</v>
      </c>
      <c r="K10" s="147">
        <v>9803</v>
      </c>
    </row>
    <row r="11" spans="1:11">
      <c r="A11" s="20"/>
      <c r="B11" s="7"/>
      <c r="C11" s="46"/>
      <c r="D11" s="8"/>
      <c r="E11" s="32"/>
      <c r="F11" s="8"/>
      <c r="G11" s="37"/>
      <c r="H11" s="8"/>
      <c r="I11" s="147"/>
      <c r="J11" s="8"/>
      <c r="K11" s="147"/>
    </row>
    <row r="12" spans="1:11">
      <c r="A12" s="20" t="s">
        <v>0</v>
      </c>
      <c r="B12" s="7"/>
      <c r="C12" s="46"/>
      <c r="D12" s="8">
        <f t="shared" ref="D12:E12" si="0">D7-D10</f>
        <v>34967</v>
      </c>
      <c r="E12" s="32">
        <f t="shared" si="0"/>
        <v>37490</v>
      </c>
      <c r="F12" s="8">
        <f>F7-F10</f>
        <v>41761</v>
      </c>
      <c r="G12" s="110">
        <f>G7-G10</f>
        <v>30691</v>
      </c>
      <c r="H12" s="8">
        <f t="shared" ref="H12:I12" si="1">H7-H10</f>
        <v>38294</v>
      </c>
      <c r="I12" s="147">
        <f t="shared" si="1"/>
        <v>27719</v>
      </c>
      <c r="J12" s="8">
        <f>J7-J10</f>
        <v>33404</v>
      </c>
      <c r="K12" s="147">
        <f t="shared" ref="K12" si="2">K7-K10</f>
        <v>28806</v>
      </c>
    </row>
    <row r="13" spans="1:11">
      <c r="A13" s="20"/>
      <c r="B13" s="7"/>
      <c r="C13" s="46"/>
      <c r="D13" s="8"/>
      <c r="E13" s="32"/>
      <c r="F13" s="8"/>
      <c r="G13" s="37"/>
      <c r="H13" s="8"/>
      <c r="I13" s="147"/>
      <c r="J13" s="8"/>
      <c r="K13" s="147"/>
    </row>
    <row r="14" spans="1:11">
      <c r="A14" s="9" t="s">
        <v>6</v>
      </c>
      <c r="B14" s="9"/>
      <c r="C14" s="45"/>
      <c r="D14" s="8">
        <v>104709</v>
      </c>
      <c r="E14" s="32">
        <v>107361</v>
      </c>
      <c r="F14" s="8">
        <v>109107</v>
      </c>
      <c r="G14" s="110">
        <v>110877</v>
      </c>
      <c r="H14" s="8">
        <v>101132</v>
      </c>
      <c r="I14" s="147">
        <v>103976</v>
      </c>
      <c r="J14" s="8">
        <v>106258</v>
      </c>
      <c r="K14" s="147">
        <v>111428</v>
      </c>
    </row>
    <row r="15" spans="1:11">
      <c r="A15" s="20"/>
      <c r="B15" s="7"/>
      <c r="C15" s="46"/>
      <c r="D15" s="8"/>
      <c r="E15" s="32"/>
      <c r="F15" s="8"/>
      <c r="G15" s="37"/>
      <c r="H15" s="8"/>
      <c r="I15" s="147"/>
      <c r="J15" s="8"/>
      <c r="K15" s="147"/>
    </row>
    <row r="16" spans="1:11">
      <c r="A16" s="20" t="s">
        <v>30</v>
      </c>
      <c r="B16" s="7"/>
      <c r="C16" s="46"/>
      <c r="D16" s="10">
        <f t="shared" ref="D16:E16" si="3">D7/D14</f>
        <v>0.39380569005529609</v>
      </c>
      <c r="E16" s="33">
        <f t="shared" si="3"/>
        <v>0.41424725924684008</v>
      </c>
      <c r="F16" s="10">
        <f>F7/F14</f>
        <v>0.44310630848616495</v>
      </c>
      <c r="G16" s="38">
        <f>G7/G14</f>
        <v>0.35845125679807355</v>
      </c>
      <c r="H16" s="10">
        <f t="shared" ref="H16" si="4">H7/H14</f>
        <v>0.4400090970217142</v>
      </c>
      <c r="I16" s="148">
        <f>I7/I14</f>
        <v>0.42329960760175422</v>
      </c>
      <c r="J16" s="10">
        <f>J7/J14</f>
        <v>0.42065538594741103</v>
      </c>
      <c r="K16" s="148">
        <f>K7/K14</f>
        <v>0.34649280252719244</v>
      </c>
    </row>
    <row r="17" spans="1:11" ht="13.5" thickBot="1">
      <c r="A17" s="26" t="s">
        <v>7</v>
      </c>
      <c r="B17" s="27"/>
      <c r="C17" s="55"/>
      <c r="D17" s="28">
        <f t="shared" ref="D17:E17" si="5">D12/D14</f>
        <v>0.33394455108920912</v>
      </c>
      <c r="E17" s="54">
        <f t="shared" si="5"/>
        <v>0.3491957042128892</v>
      </c>
      <c r="F17" s="28">
        <f>F12/F14</f>
        <v>0.38275271064184702</v>
      </c>
      <c r="G17" s="53">
        <f>G12/G14</f>
        <v>0.27680222228234891</v>
      </c>
      <c r="H17" s="28">
        <f t="shared" ref="H17" si="6">H12/H14</f>
        <v>0.37865364078629909</v>
      </c>
      <c r="I17" s="149">
        <f>I12/I14</f>
        <v>0.266590367007771</v>
      </c>
      <c r="J17" s="28">
        <f>J12/J14</f>
        <v>0.31436691825556662</v>
      </c>
      <c r="K17" s="149">
        <f>K12/K14</f>
        <v>0.25851671034210433</v>
      </c>
    </row>
    <row r="18" spans="1:11" ht="13.5" thickTop="1">
      <c r="A18" s="11"/>
      <c r="B18" s="11"/>
      <c r="C18" s="45"/>
      <c r="D18" s="30"/>
      <c r="E18" s="59"/>
      <c r="F18" s="30"/>
      <c r="G18" s="60"/>
      <c r="H18" s="30"/>
      <c r="I18" s="150"/>
      <c r="J18" s="30"/>
      <c r="K18" s="150"/>
    </row>
    <row r="19" spans="1:11" ht="15.75">
      <c r="A19" s="61" t="s">
        <v>40</v>
      </c>
      <c r="B19" s="13"/>
      <c r="C19" s="45"/>
      <c r="D19" s="14"/>
      <c r="E19" s="44"/>
      <c r="F19" s="14"/>
      <c r="G19" s="36"/>
      <c r="H19" s="14"/>
      <c r="I19" s="146"/>
      <c r="J19" s="14"/>
      <c r="K19" s="146"/>
    </row>
    <row r="20" spans="1:11">
      <c r="A20" s="18"/>
      <c r="B20" s="18"/>
      <c r="C20" s="45"/>
      <c r="D20" s="19"/>
      <c r="E20" s="31"/>
      <c r="F20" s="19"/>
      <c r="G20" s="36"/>
      <c r="H20" s="19"/>
      <c r="I20" s="151"/>
      <c r="J20" s="19"/>
      <c r="K20" s="151"/>
    </row>
    <row r="21" spans="1:11">
      <c r="A21" s="20" t="s">
        <v>29</v>
      </c>
      <c r="B21" s="7"/>
      <c r="C21" s="46"/>
      <c r="D21" s="8">
        <v>5062</v>
      </c>
      <c r="E21" s="32">
        <v>5113</v>
      </c>
      <c r="F21" s="8">
        <v>3926</v>
      </c>
      <c r="G21" s="37">
        <v>5811</v>
      </c>
      <c r="H21" s="8">
        <v>4906</v>
      </c>
      <c r="I21" s="147">
        <v>5393</v>
      </c>
      <c r="J21" s="8">
        <v>5329</v>
      </c>
      <c r="K21" s="147">
        <v>6906</v>
      </c>
    </row>
    <row r="22" spans="1:11">
      <c r="A22" s="20"/>
      <c r="B22" s="7"/>
      <c r="C22" s="46"/>
      <c r="D22" s="8"/>
      <c r="E22" s="32"/>
      <c r="F22" s="8"/>
      <c r="G22" s="37"/>
      <c r="H22" s="8"/>
      <c r="I22" s="147"/>
      <c r="J22" s="8"/>
      <c r="K22" s="147"/>
    </row>
    <row r="23" spans="1:11">
      <c r="A23" s="20" t="s">
        <v>1</v>
      </c>
      <c r="B23" s="7"/>
      <c r="C23" s="46"/>
      <c r="D23" s="8"/>
      <c r="E23" s="32"/>
      <c r="F23" s="8"/>
      <c r="G23" s="37"/>
      <c r="H23" s="8"/>
      <c r="I23" s="147"/>
      <c r="J23" s="8"/>
      <c r="K23" s="147"/>
    </row>
    <row r="24" spans="1:11">
      <c r="A24" s="20"/>
      <c r="B24" s="7" t="s">
        <v>37</v>
      </c>
      <c r="C24" s="46"/>
      <c r="D24" s="8">
        <v>1054</v>
      </c>
      <c r="E24" s="32">
        <v>942</v>
      </c>
      <c r="F24" s="8">
        <v>1315</v>
      </c>
      <c r="G24" s="37">
        <v>1845</v>
      </c>
      <c r="H24" s="8">
        <v>1053</v>
      </c>
      <c r="I24" s="147">
        <v>952</v>
      </c>
      <c r="J24" s="8">
        <v>1076</v>
      </c>
      <c r="K24" s="147">
        <v>1009</v>
      </c>
    </row>
    <row r="25" spans="1:11">
      <c r="A25" s="20"/>
      <c r="B25" s="7"/>
      <c r="C25" s="46"/>
      <c r="D25" s="8"/>
      <c r="E25" s="32"/>
      <c r="F25" s="8"/>
      <c r="G25" s="37"/>
      <c r="H25" s="8"/>
      <c r="I25" s="147"/>
      <c r="J25" s="8"/>
      <c r="K25" s="147"/>
    </row>
    <row r="26" spans="1:11">
      <c r="A26" s="20" t="s">
        <v>0</v>
      </c>
      <c r="B26" s="7"/>
      <c r="C26" s="46"/>
      <c r="D26" s="8">
        <f t="shared" ref="D26:E26" si="7">D21-D24</f>
        <v>4008</v>
      </c>
      <c r="E26" s="32">
        <f t="shared" si="7"/>
        <v>4171</v>
      </c>
      <c r="F26" s="8">
        <f>F21-F24</f>
        <v>2611</v>
      </c>
      <c r="G26" s="37">
        <f>G21-G24</f>
        <v>3966</v>
      </c>
      <c r="H26" s="8">
        <f t="shared" ref="H26:I26" si="8">H21-H24</f>
        <v>3853</v>
      </c>
      <c r="I26" s="147">
        <f t="shared" si="8"/>
        <v>4441</v>
      </c>
      <c r="J26" s="8">
        <f>J21-J24</f>
        <v>4253</v>
      </c>
      <c r="K26" s="147">
        <f t="shared" ref="K26" si="9">K21-K24</f>
        <v>5897</v>
      </c>
    </row>
    <row r="27" spans="1:11">
      <c r="A27" s="20"/>
      <c r="B27" s="7"/>
      <c r="C27" s="46"/>
      <c r="D27" s="8"/>
      <c r="E27" s="32"/>
      <c r="F27" s="8"/>
      <c r="G27" s="37"/>
      <c r="H27" s="8"/>
      <c r="I27" s="147"/>
      <c r="J27" s="8"/>
      <c r="K27" s="147"/>
    </row>
    <row r="28" spans="1:11">
      <c r="A28" s="9" t="s">
        <v>6</v>
      </c>
      <c r="B28" s="9"/>
      <c r="C28" s="45"/>
      <c r="D28" s="8">
        <v>29375</v>
      </c>
      <c r="E28" s="32">
        <v>29068</v>
      </c>
      <c r="F28" s="8">
        <v>26518</v>
      </c>
      <c r="G28" s="37">
        <v>32908</v>
      </c>
      <c r="H28" s="8">
        <v>28071</v>
      </c>
      <c r="I28" s="147">
        <v>26229</v>
      </c>
      <c r="J28" s="8">
        <v>30776</v>
      </c>
      <c r="K28" s="147">
        <v>37161</v>
      </c>
    </row>
    <row r="29" spans="1:11">
      <c r="A29" s="20"/>
      <c r="B29" s="7"/>
      <c r="C29" s="46"/>
      <c r="D29" s="8"/>
      <c r="E29" s="32"/>
      <c r="F29" s="8"/>
      <c r="G29" s="37"/>
      <c r="H29" s="8"/>
      <c r="I29" s="147"/>
      <c r="J29" s="8"/>
      <c r="K29" s="147"/>
    </row>
    <row r="30" spans="1:11">
      <c r="A30" s="20" t="s">
        <v>30</v>
      </c>
      <c r="B30" s="7"/>
      <c r="C30" s="46"/>
      <c r="D30" s="10">
        <f t="shared" ref="D30:E30" si="10">D21/D28</f>
        <v>0.17232340425531914</v>
      </c>
      <c r="E30" s="33">
        <f t="shared" si="10"/>
        <v>0.17589789459199121</v>
      </c>
      <c r="F30" s="10">
        <f>F21/F28</f>
        <v>0.14805038087336903</v>
      </c>
      <c r="G30" s="38">
        <f>G21/G28</f>
        <v>0.17658320165309346</v>
      </c>
      <c r="H30" s="10">
        <f t="shared" ref="H30:I30" si="11">H21/H28</f>
        <v>0.1747711160984646</v>
      </c>
      <c r="I30" s="148">
        <f t="shared" si="11"/>
        <v>0.20561210873460672</v>
      </c>
      <c r="J30" s="10">
        <f>J21/J28</f>
        <v>0.17315440603067325</v>
      </c>
      <c r="K30" s="148">
        <f t="shared" ref="K30" si="12">K21/K28</f>
        <v>0.18583999354161621</v>
      </c>
    </row>
    <row r="31" spans="1:11" ht="13.5" thickBot="1">
      <c r="A31" s="26" t="s">
        <v>7</v>
      </c>
      <c r="B31" s="27"/>
      <c r="C31" s="55"/>
      <c r="D31" s="28">
        <f t="shared" ref="D31:E31" si="13">D26/D28</f>
        <v>0.13644255319148937</v>
      </c>
      <c r="E31" s="54">
        <f t="shared" si="13"/>
        <v>0.14349112426035504</v>
      </c>
      <c r="F31" s="28">
        <f>F26/F28</f>
        <v>9.8461422430047518E-2</v>
      </c>
      <c r="G31" s="53">
        <f>G26/G28</f>
        <v>0.12051780722012885</v>
      </c>
      <c r="H31" s="28">
        <f t="shared" ref="H31:I31" si="14">H26/H28</f>
        <v>0.13725909301414271</v>
      </c>
      <c r="I31" s="149">
        <f t="shared" si="14"/>
        <v>0.16931640550535668</v>
      </c>
      <c r="J31" s="28">
        <f>J26/J28</f>
        <v>0.13819209773849753</v>
      </c>
      <c r="K31" s="149">
        <f t="shared" ref="K31" si="15">K26/K28</f>
        <v>0.15868787169344206</v>
      </c>
    </row>
    <row r="32" spans="1:11" ht="13.5" thickTop="1">
      <c r="A32" s="153"/>
      <c r="B32" s="12"/>
      <c r="C32" s="48"/>
      <c r="D32" s="160"/>
      <c r="E32" s="152"/>
      <c r="F32" s="160"/>
      <c r="G32" s="161"/>
      <c r="H32" s="160"/>
      <c r="J32" s="160"/>
      <c r="K32" s="152"/>
    </row>
    <row r="33" spans="1:11" ht="15.75">
      <c r="A33" s="29" t="s">
        <v>41</v>
      </c>
      <c r="B33" s="13"/>
      <c r="C33" s="45"/>
      <c r="D33" s="14"/>
      <c r="E33" s="44"/>
      <c r="F33" s="14"/>
      <c r="G33" s="36"/>
      <c r="H33" s="14"/>
      <c r="I33" s="146"/>
      <c r="J33" s="14"/>
      <c r="K33" s="146"/>
    </row>
    <row r="34" spans="1:11">
      <c r="A34" s="18"/>
      <c r="B34" s="18"/>
      <c r="C34" s="45"/>
      <c r="D34" s="19"/>
      <c r="E34" s="31"/>
      <c r="F34" s="19"/>
      <c r="G34" s="36"/>
      <c r="H34" s="19"/>
      <c r="I34" s="151"/>
      <c r="J34" s="19"/>
      <c r="K34" s="151"/>
    </row>
    <row r="35" spans="1:11">
      <c r="A35" s="20" t="s">
        <v>29</v>
      </c>
      <c r="B35" s="7"/>
      <c r="C35" s="46"/>
      <c r="D35" s="107">
        <v>8456</v>
      </c>
      <c r="E35" s="108">
        <v>11079</v>
      </c>
      <c r="F35" s="107">
        <v>11953</v>
      </c>
      <c r="G35" s="110">
        <v>9127</v>
      </c>
      <c r="H35" s="8">
        <v>9283</v>
      </c>
      <c r="I35" s="147">
        <v>9147</v>
      </c>
      <c r="J35" s="155">
        <v>10285</v>
      </c>
      <c r="K35" s="147">
        <v>9261</v>
      </c>
    </row>
    <row r="36" spans="1:11">
      <c r="A36" s="20"/>
      <c r="B36" s="7"/>
      <c r="C36" s="46"/>
      <c r="D36" s="8"/>
      <c r="E36" s="32"/>
      <c r="F36" s="8"/>
      <c r="G36" s="37"/>
      <c r="H36" s="8"/>
      <c r="I36" s="147"/>
      <c r="J36" s="8"/>
      <c r="K36" s="147"/>
    </row>
    <row r="37" spans="1:11">
      <c r="A37" s="20" t="s">
        <v>1</v>
      </c>
      <c r="B37" s="7"/>
      <c r="C37" s="46"/>
      <c r="D37" s="8"/>
      <c r="E37" s="32"/>
      <c r="F37" s="8"/>
      <c r="G37" s="37"/>
      <c r="H37" s="8"/>
      <c r="I37" s="147"/>
      <c r="J37" s="8"/>
      <c r="K37" s="147"/>
    </row>
    <row r="38" spans="1:11">
      <c r="A38" s="20"/>
      <c r="B38" s="7" t="s">
        <v>3</v>
      </c>
      <c r="C38" s="46"/>
      <c r="D38" s="8">
        <v>20</v>
      </c>
      <c r="E38" s="32">
        <v>17</v>
      </c>
      <c r="F38" s="8">
        <v>70</v>
      </c>
      <c r="G38" s="37">
        <v>260</v>
      </c>
      <c r="H38" s="8">
        <v>62</v>
      </c>
      <c r="I38" s="147">
        <v>0</v>
      </c>
      <c r="J38" s="8">
        <v>0</v>
      </c>
      <c r="K38" s="147">
        <v>0</v>
      </c>
    </row>
    <row r="39" spans="1:11">
      <c r="A39" s="20"/>
      <c r="B39" s="7"/>
      <c r="C39" s="46"/>
      <c r="D39" s="8"/>
      <c r="E39" s="32"/>
      <c r="F39" s="8"/>
      <c r="G39" s="37"/>
      <c r="H39" s="8"/>
      <c r="I39" s="147"/>
      <c r="J39" s="8"/>
      <c r="K39" s="147"/>
    </row>
    <row r="40" spans="1:11">
      <c r="A40" s="20" t="s">
        <v>0</v>
      </c>
      <c r="B40" s="7"/>
      <c r="C40" s="46"/>
      <c r="D40" s="107">
        <f t="shared" ref="D40:E40" si="16">D35-D38</f>
        <v>8436</v>
      </c>
      <c r="E40" s="108">
        <f t="shared" si="16"/>
        <v>11062</v>
      </c>
      <c r="F40" s="107">
        <f>F35-F38</f>
        <v>11883</v>
      </c>
      <c r="G40" s="110">
        <f>G35-G38</f>
        <v>8867</v>
      </c>
      <c r="H40" s="8">
        <f t="shared" ref="H40:I40" si="17">H35-H38</f>
        <v>9221</v>
      </c>
      <c r="I40" s="147">
        <f t="shared" si="17"/>
        <v>9147</v>
      </c>
      <c r="J40" s="155">
        <f t="shared" ref="J40:K40" si="18">J35-J38</f>
        <v>10285</v>
      </c>
      <c r="K40" s="147">
        <f t="shared" si="18"/>
        <v>9261</v>
      </c>
    </row>
    <row r="41" spans="1:11">
      <c r="A41" s="20"/>
      <c r="B41" s="7"/>
      <c r="C41" s="46"/>
      <c r="D41" s="8"/>
      <c r="E41" s="32"/>
      <c r="F41" s="8"/>
      <c r="G41" s="37"/>
      <c r="H41" s="8"/>
      <c r="I41" s="147"/>
      <c r="J41" s="8"/>
      <c r="K41" s="147"/>
    </row>
    <row r="42" spans="1:11">
      <c r="A42" s="9" t="s">
        <v>6</v>
      </c>
      <c r="B42" s="9"/>
      <c r="C42" s="45"/>
      <c r="D42" s="8">
        <v>18384</v>
      </c>
      <c r="E42" s="32">
        <v>19593</v>
      </c>
      <c r="F42" s="8">
        <v>20793</v>
      </c>
      <c r="G42" s="37">
        <v>18828</v>
      </c>
      <c r="H42" s="8">
        <v>17126</v>
      </c>
      <c r="I42" s="147">
        <v>17023</v>
      </c>
      <c r="J42" s="8">
        <v>18221</v>
      </c>
      <c r="K42" s="147">
        <v>18989</v>
      </c>
    </row>
    <row r="43" spans="1:11">
      <c r="A43" s="20"/>
      <c r="B43" s="7"/>
      <c r="C43" s="46"/>
      <c r="D43" s="8"/>
      <c r="E43" s="32"/>
      <c r="F43" s="8"/>
      <c r="G43" s="37"/>
      <c r="H43" s="8"/>
      <c r="I43" s="147"/>
      <c r="J43" s="8"/>
      <c r="K43" s="147"/>
    </row>
    <row r="44" spans="1:11">
      <c r="A44" s="20" t="s">
        <v>30</v>
      </c>
      <c r="B44" s="7"/>
      <c r="C44" s="46"/>
      <c r="D44" s="10">
        <f t="shared" ref="D44:E44" si="19">D35/D42</f>
        <v>0.45996518711923412</v>
      </c>
      <c r="E44" s="33">
        <f t="shared" si="19"/>
        <v>0.56545705098759758</v>
      </c>
      <c r="F44" s="10">
        <f>F35/F42</f>
        <v>0.57485692300293367</v>
      </c>
      <c r="G44" s="38">
        <f>G35/G42</f>
        <v>0.48475674527299767</v>
      </c>
      <c r="H44" s="10">
        <f t="shared" ref="H44:I44" si="20">H35/H42</f>
        <v>0.54204134065164078</v>
      </c>
      <c r="I44" s="148">
        <f t="shared" si="20"/>
        <v>0.53733184515067844</v>
      </c>
      <c r="J44" s="10">
        <f>J35/J42</f>
        <v>0.5644585917348115</v>
      </c>
      <c r="K44" s="148">
        <f t="shared" ref="K44" si="21">K35/K42</f>
        <v>0.48770340723576805</v>
      </c>
    </row>
    <row r="45" spans="1:11" ht="13.5" thickBot="1">
      <c r="A45" s="26" t="s">
        <v>7</v>
      </c>
      <c r="B45" s="27"/>
      <c r="C45" s="55"/>
      <c r="D45" s="28">
        <f t="shared" ref="D45:E45" si="22">D40/D42</f>
        <v>0.45887728459530025</v>
      </c>
      <c r="E45" s="54">
        <f t="shared" si="22"/>
        <v>0.56458939417138776</v>
      </c>
      <c r="F45" s="28">
        <f>F40/F42</f>
        <v>0.57149040542490259</v>
      </c>
      <c r="G45" s="53">
        <f>G40/G42</f>
        <v>0.47094752496282133</v>
      </c>
      <c r="H45" s="28">
        <f t="shared" ref="H45:I45" si="23">H40/H42</f>
        <v>0.53842111409552729</v>
      </c>
      <c r="I45" s="149">
        <f t="shared" si="23"/>
        <v>0.53733184515067844</v>
      </c>
      <c r="J45" s="28">
        <f>J40/J42</f>
        <v>0.5644585917348115</v>
      </c>
      <c r="K45" s="149">
        <f t="shared" ref="K45" si="24">K40/K42</f>
        <v>0.48770340723576805</v>
      </c>
    </row>
    <row r="46" spans="1:11" ht="13.5" thickTop="1">
      <c r="A46" s="153"/>
      <c r="B46" s="12"/>
      <c r="C46" s="48"/>
      <c r="D46" s="160"/>
      <c r="E46" s="152"/>
      <c r="F46" s="160"/>
      <c r="G46" s="161"/>
      <c r="H46" s="160"/>
      <c r="J46" s="160"/>
      <c r="K46" s="152"/>
    </row>
    <row r="47" spans="1:11" ht="15.75">
      <c r="A47" s="29" t="s">
        <v>42</v>
      </c>
      <c r="B47" s="13"/>
      <c r="C47" s="45"/>
      <c r="D47" s="14"/>
      <c r="E47" s="44"/>
      <c r="F47" s="14"/>
      <c r="G47" s="36"/>
      <c r="H47" s="14"/>
      <c r="I47" s="146"/>
      <c r="J47" s="14"/>
      <c r="K47" s="146"/>
    </row>
    <row r="48" spans="1:11">
      <c r="A48" s="13"/>
      <c r="B48" s="13"/>
      <c r="C48" s="45"/>
      <c r="D48" s="14"/>
      <c r="E48" s="44"/>
      <c r="F48" s="14"/>
      <c r="G48" s="36"/>
      <c r="H48" s="14"/>
      <c r="I48" s="146"/>
      <c r="J48" s="14"/>
      <c r="K48" s="146"/>
    </row>
    <row r="49" spans="1:11">
      <c r="A49" s="20" t="s">
        <v>29</v>
      </c>
      <c r="B49" s="7"/>
      <c r="C49" s="46"/>
      <c r="D49" s="8">
        <v>2699</v>
      </c>
      <c r="E49" s="32">
        <v>2871</v>
      </c>
      <c r="F49" s="8">
        <v>4125</v>
      </c>
      <c r="G49" s="37">
        <v>2600</v>
      </c>
      <c r="H49" s="8">
        <v>2790</v>
      </c>
      <c r="I49" s="147">
        <v>3250</v>
      </c>
      <c r="J49" s="8">
        <v>3656</v>
      </c>
      <c r="K49" s="147">
        <v>2910</v>
      </c>
    </row>
    <row r="50" spans="1:11">
      <c r="A50" s="20"/>
      <c r="B50" s="7"/>
      <c r="C50" s="46"/>
      <c r="D50" s="8"/>
      <c r="E50" s="32"/>
      <c r="F50" s="8"/>
      <c r="G50" s="37"/>
      <c r="H50" s="8"/>
      <c r="I50" s="147"/>
      <c r="J50" s="8"/>
      <c r="K50" s="147"/>
    </row>
    <row r="51" spans="1:11">
      <c r="A51" s="20" t="s">
        <v>1</v>
      </c>
      <c r="B51" s="7"/>
      <c r="C51" s="46"/>
      <c r="D51" s="8"/>
      <c r="E51" s="32"/>
      <c r="F51" s="8"/>
      <c r="G51" s="37"/>
      <c r="H51" s="8"/>
      <c r="I51" s="147"/>
      <c r="J51" s="8"/>
      <c r="K51" s="147"/>
    </row>
    <row r="52" spans="1:11">
      <c r="A52" s="20"/>
      <c r="B52" s="7" t="s">
        <v>3</v>
      </c>
      <c r="C52" s="46"/>
      <c r="D52" s="8">
        <v>889</v>
      </c>
      <c r="E52" s="32">
        <v>33</v>
      </c>
      <c r="F52" s="8">
        <v>3</v>
      </c>
      <c r="G52" s="37">
        <v>0</v>
      </c>
      <c r="H52" s="8">
        <v>918</v>
      </c>
      <c r="I52" s="147">
        <v>0</v>
      </c>
      <c r="J52" s="8">
        <v>0</v>
      </c>
      <c r="K52" s="147">
        <v>235</v>
      </c>
    </row>
    <row r="53" spans="1:11">
      <c r="A53" s="20"/>
      <c r="B53" s="7"/>
      <c r="C53" s="46"/>
      <c r="D53" s="8"/>
      <c r="E53" s="32"/>
      <c r="F53" s="8"/>
      <c r="G53" s="37"/>
      <c r="H53" s="8"/>
      <c r="I53" s="147"/>
      <c r="J53" s="8"/>
      <c r="K53" s="147"/>
    </row>
    <row r="54" spans="1:11">
      <c r="A54" s="20" t="s">
        <v>0</v>
      </c>
      <c r="B54" s="7"/>
      <c r="C54" s="46"/>
      <c r="D54" s="8">
        <f t="shared" ref="D54:E54" si="25">D49-D52</f>
        <v>1810</v>
      </c>
      <c r="E54" s="32">
        <f t="shared" si="25"/>
        <v>2838</v>
      </c>
      <c r="F54" s="8">
        <f>F49-F52</f>
        <v>4122</v>
      </c>
      <c r="G54" s="37">
        <f>G49-G52</f>
        <v>2600</v>
      </c>
      <c r="H54" s="8">
        <f t="shared" ref="H54:I54" si="26">H49-H52</f>
        <v>1872</v>
      </c>
      <c r="I54" s="147">
        <f t="shared" si="26"/>
        <v>3250</v>
      </c>
      <c r="J54" s="8">
        <f>J49-J52</f>
        <v>3656</v>
      </c>
      <c r="K54" s="147">
        <f t="shared" ref="K54" si="27">K49-K52</f>
        <v>2675</v>
      </c>
    </row>
    <row r="55" spans="1:11">
      <c r="A55" s="20"/>
      <c r="B55" s="7"/>
      <c r="C55" s="46"/>
      <c r="D55" s="8"/>
      <c r="E55" s="32"/>
      <c r="F55" s="8"/>
      <c r="G55" s="37"/>
      <c r="H55" s="8"/>
      <c r="I55" s="147"/>
      <c r="J55" s="8"/>
      <c r="K55" s="147"/>
    </row>
    <row r="56" spans="1:11">
      <c r="A56" s="9" t="s">
        <v>6</v>
      </c>
      <c r="B56" s="9"/>
      <c r="C56" s="45"/>
      <c r="D56" s="8">
        <v>7448</v>
      </c>
      <c r="E56" s="32">
        <v>7764</v>
      </c>
      <c r="F56" s="8">
        <v>9556</v>
      </c>
      <c r="G56" s="37">
        <v>8106</v>
      </c>
      <c r="H56" s="8">
        <v>7359</v>
      </c>
      <c r="I56" s="147">
        <v>7782</v>
      </c>
      <c r="J56" s="8">
        <v>9109</v>
      </c>
      <c r="K56" s="147">
        <v>8447</v>
      </c>
    </row>
    <row r="57" spans="1:11">
      <c r="A57" s="20"/>
      <c r="B57" s="7"/>
      <c r="C57" s="46"/>
      <c r="D57" s="8"/>
      <c r="E57" s="32"/>
      <c r="F57" s="8"/>
      <c r="G57" s="37"/>
      <c r="H57" s="8"/>
      <c r="I57" s="147"/>
      <c r="J57" s="8"/>
      <c r="K57" s="147"/>
    </row>
    <row r="58" spans="1:11">
      <c r="A58" s="20" t="s">
        <v>30</v>
      </c>
      <c r="B58" s="7"/>
      <c r="C58" s="46"/>
      <c r="D58" s="10">
        <f t="shared" ref="D58:E58" si="28">D49/D56</f>
        <v>0.36237916219119226</v>
      </c>
      <c r="E58" s="33">
        <f t="shared" si="28"/>
        <v>0.3697836166924266</v>
      </c>
      <c r="F58" s="10">
        <f>F49/F56</f>
        <v>0.43166596902469651</v>
      </c>
      <c r="G58" s="38">
        <f>G49/G56</f>
        <v>0.32075006168270415</v>
      </c>
      <c r="H58" s="10">
        <f t="shared" ref="H58:I58" si="29">H49/H56</f>
        <v>0.37912759885854058</v>
      </c>
      <c r="I58" s="148">
        <f t="shared" si="29"/>
        <v>0.41763042919557952</v>
      </c>
      <c r="J58" s="10">
        <f>J49/J56</f>
        <v>0.40136129103084861</v>
      </c>
      <c r="K58" s="148">
        <f t="shared" ref="K58" si="30">K49/K56</f>
        <v>0.34450100627441693</v>
      </c>
    </row>
    <row r="59" spans="1:11" ht="13.5" thickBot="1">
      <c r="A59" s="26" t="s">
        <v>7</v>
      </c>
      <c r="B59" s="27"/>
      <c r="C59" s="55"/>
      <c r="D59" s="28">
        <f t="shared" ref="D59:E59" si="31">D54/D56</f>
        <v>0.24301825993555318</v>
      </c>
      <c r="E59" s="54">
        <f t="shared" si="31"/>
        <v>0.36553323029366308</v>
      </c>
      <c r="F59" s="28">
        <f>F54/F56</f>
        <v>0.43135203013813311</v>
      </c>
      <c r="G59" s="53">
        <f>G54/G56</f>
        <v>0.32075006168270415</v>
      </c>
      <c r="H59" s="28">
        <f t="shared" ref="H59:I59" si="32">H54/H56</f>
        <v>0.25438238891153692</v>
      </c>
      <c r="I59" s="149">
        <f t="shared" si="32"/>
        <v>0.41763042919557952</v>
      </c>
      <c r="J59" s="28">
        <f>J54/J56</f>
        <v>0.40136129103084861</v>
      </c>
      <c r="K59" s="149">
        <f t="shared" ref="K59" si="33">K54/K56</f>
        <v>0.31668047827631113</v>
      </c>
    </row>
    <row r="60" spans="1:11" ht="13.5" thickTop="1">
      <c r="B60" s="41"/>
      <c r="C60" s="40"/>
      <c r="D60" s="41"/>
      <c r="E60" s="41"/>
      <c r="F60" s="41"/>
      <c r="G60" s="41"/>
      <c r="J60" s="41"/>
    </row>
    <row r="61" spans="1:11">
      <c r="A61" s="102" t="s">
        <v>21</v>
      </c>
      <c r="B61" s="34"/>
      <c r="C61" s="51"/>
      <c r="D61" s="34"/>
      <c r="E61" s="34"/>
      <c r="F61" s="34"/>
      <c r="G61" s="34"/>
      <c r="H61" s="102"/>
      <c r="I61" s="34"/>
      <c r="J61" s="34"/>
    </row>
    <row r="62" spans="1:11">
      <c r="A62" s="102" t="s">
        <v>33</v>
      </c>
      <c r="B62" s="34"/>
      <c r="C62" s="51"/>
      <c r="D62" s="34"/>
      <c r="E62" s="34"/>
      <c r="F62" s="34"/>
      <c r="G62" s="34"/>
      <c r="H62" s="102"/>
      <c r="I62" s="34"/>
      <c r="J62" s="34"/>
    </row>
    <row r="63" spans="1:11">
      <c r="A63" s="102" t="s">
        <v>20</v>
      </c>
      <c r="B63" s="34"/>
      <c r="C63" s="51"/>
      <c r="D63" s="34"/>
      <c r="E63" s="34"/>
      <c r="F63" s="34"/>
      <c r="G63" s="34"/>
      <c r="H63" s="102"/>
      <c r="I63" s="34"/>
      <c r="J63" s="34"/>
    </row>
    <row r="64" spans="1:11">
      <c r="A64" s="102" t="s">
        <v>31</v>
      </c>
      <c r="B64" s="34"/>
      <c r="C64" s="51"/>
      <c r="D64" s="34"/>
      <c r="E64" s="34"/>
      <c r="F64" s="34"/>
      <c r="G64" s="34"/>
      <c r="H64" s="102"/>
      <c r="I64" s="34"/>
      <c r="J64" s="34"/>
    </row>
    <row r="65" spans="2:10">
      <c r="B65" s="41"/>
      <c r="C65" s="40"/>
      <c r="D65" s="41"/>
      <c r="E65" s="41"/>
      <c r="F65" s="41"/>
      <c r="G65" s="41"/>
      <c r="J65" s="41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László Linda</cp:lastModifiedBy>
  <cp:lastPrinted>2011-05-05T16:05:54Z</cp:lastPrinted>
  <dcterms:created xsi:type="dcterms:W3CDTF">2007-05-07T09:20:29Z</dcterms:created>
  <dcterms:modified xsi:type="dcterms:W3CDTF">2012-02-22T17:02:27Z</dcterms:modified>
</cp:coreProperties>
</file>