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_upload\0218k_BEF_negyedéves\"/>
    </mc:Choice>
  </mc:AlternateContent>
  <xr:revisionPtr revIDLastSave="0" documentId="13_ncr:1_{D039F4F9-9733-422C-A1F8-E647DD01495D}" xr6:coauthVersionLast="44" xr6:coauthVersionMax="44" xr10:uidLastSave="{00000000-0000-0000-0000-000000000000}"/>
  <bookViews>
    <workbookView xWindow="-120" yWindow="-120" windowWidth="20730" windowHeight="10845" tabRatio="782" xr2:uid="{00000000-000D-0000-FFFF-FFFF00000000}"/>
  </bookViews>
  <sheets>
    <sheet name="kumulált Csoport" sheetId="6" r:id="rId1"/>
    <sheet name="negyedéves Csoport" sheetId="7" r:id="rId2"/>
  </sheets>
  <definedNames>
    <definedName name="_xlnm.Print_Area" localSheetId="0">'kumulált Csoport'!$A$1:$X$31</definedName>
    <definedName name="_xlnm.Print_Area" localSheetId="1">'negyedéves Csoport'!$A$1:$U$12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28" i="6" l="1"/>
  <c r="S28" i="6"/>
  <c r="T14" i="6"/>
  <c r="T16" i="6" s="1"/>
  <c r="S14" i="6"/>
  <c r="S16" i="6" s="1"/>
  <c r="S18" i="6" l="1"/>
  <c r="S20" i="6" s="1"/>
  <c r="T18" i="6"/>
  <c r="T20" i="6" s="1"/>
  <c r="O28" i="6" l="1"/>
  <c r="Q14" i="6"/>
  <c r="Q16" i="6" s="1"/>
  <c r="O14" i="6"/>
  <c r="O16" i="6" s="1"/>
  <c r="O18" i="6" s="1"/>
  <c r="Q18" i="6" l="1"/>
  <c r="Q20" i="6" s="1"/>
  <c r="O20" i="6"/>
</calcChain>
</file>

<file path=xl/sharedStrings.xml><?xml version="1.0" encoding="utf-8"?>
<sst xmlns="http://schemas.openxmlformats.org/spreadsheetml/2006/main" count="63" uniqueCount="32">
  <si>
    <t>Nettó adósság és nettó adósságráta összegyeztetése</t>
  </si>
  <si>
    <t>Pénzügyi kötelezettségek kapcsolt vállalatok felé (rövid lejáratú)</t>
  </si>
  <si>
    <t>Egyéb pénzügyi kötelezettségek (rövid lejáratú)</t>
  </si>
  <si>
    <t>Pénzügyi kötelezettségek kapcsolt vállalatok felé (hosszú lejáratú)</t>
  </si>
  <si>
    <t>Egyéb pénzügyi kötelezettségek (hosszú lejáratú)</t>
  </si>
  <si>
    <t>Mínusz: Pénzeszközök</t>
  </si>
  <si>
    <t>Mínusz: Egyéb rövid lejáratú pénzügyi eszközök</t>
  </si>
  <si>
    <t>Nettó adósság</t>
  </si>
  <si>
    <t>Összes tőke</t>
  </si>
  <si>
    <t>Nettó adósságráta</t>
  </si>
  <si>
    <t>Szabad cash flow</t>
  </si>
  <si>
    <t>Nettó adósságráta = Nettó adósság / (Nettó adósság + Összes tőke)</t>
  </si>
  <si>
    <t>dec. 31.</t>
  </si>
  <si>
    <t>szept. 30.</t>
  </si>
  <si>
    <t>jún. 30.</t>
  </si>
  <si>
    <t>Nettó adósság + összes tőke</t>
  </si>
  <si>
    <t>Üzleti tevékenységből származó nettó cash flow</t>
  </si>
  <si>
    <t>Befektetési tevékenységből származó nettó cash flow</t>
  </si>
  <si>
    <t>Egyéb pénzügyi kötelezettségek kifizetésére fordított összegek</t>
  </si>
  <si>
    <t>Szabad cash flow = Üzleti tevékenységből származó nettó cash flow + Befektetési tevékenységből származó nettó cash flow + Egyéb pénzügyi kötelezettségek kifizetésére fordított összegek
 - Egyéb pénzügyi eszközök beszerzése /(eladása) - nettó</t>
  </si>
  <si>
    <t>Egyéb pénzügyi eszközök eladása - nettó</t>
  </si>
  <si>
    <t>márc. 31</t>
  </si>
  <si>
    <t xml:space="preserve"> Szabad cash flow</t>
  </si>
  <si>
    <t xml:space="preserve">Szabad cash flow levezetése (folytatódó tevékenységekből származó) </t>
  </si>
  <si>
    <t>I. negyedév</t>
  </si>
  <si>
    <t>II. negyedév</t>
  </si>
  <si>
    <t>III. negyedév</t>
  </si>
  <si>
    <t>IV. negyedév</t>
  </si>
  <si>
    <t>(millió forintban)</t>
  </si>
  <si>
    <t>Szabad cash flow = Üzleti tevékenységből származó nettó cash flow + Befektetési tevékenységből származó nettó cash flow + Egyéb pénzügyi kötelezettségek kifizetésére fordított összegek - Egyéb pénzügyi eszközök beszerzése /(eladása) - nettó</t>
  </si>
  <si>
    <t>Lízing kötelezettségek (rövid lejáratú)</t>
  </si>
  <si>
    <t>Lízing kötelezettségek (hosszú lejáratú)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</si>
</sst>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0.0%"/>
    <numFmt numFmtId="165" formatCode="0_)"/>
    <numFmt numFmtId="166" formatCode="0.000"/>
    <numFmt numFmtId="167" formatCode="0.00_)"/>
    <numFmt numFmtId="168" formatCode="_(* #,##0.0_);_(* \(#,##0.00\);_(* &quot;-&quot;??_);_(@_)"/>
    <numFmt numFmtId="169" formatCode="General_)"/>
    <numFmt numFmtId="170" formatCode="&quot;fl&quot;#,##0_);\(&quot;fl&quot;#,##0\)"/>
    <numFmt numFmtId="171" formatCode="&quot;fl&quot;#,##0_);[Red]\(&quot;fl&quot;#,##0\)"/>
    <numFmt numFmtId="172" formatCode="&quot;fl&quot;#,##0.00_);\(&quot;fl&quot;#,##0.00\)"/>
    <numFmt numFmtId="173" formatCode="&quot;fl&quot;#,##0.00_);[Red]\(&quot;fl&quot;#,##0.00\)"/>
    <numFmt numFmtId="174" formatCode="_(&quot;fl&quot;* #,##0_);_(&quot;fl&quot;* \(#,##0\);_(&quot;fl&quot;* &quot;-&quot;_);_(@_)"/>
    <numFmt numFmtId="175" formatCode="\60\4\7\:"/>
    <numFmt numFmtId="176" formatCode="#,##0\ ;\(#,##0\)"/>
  </numFmts>
  <fonts count="21" x14ac:knownFonts="1">
    <font>
      <sz val="10"/>
      <name val="Times New Roman CE"/>
    </font>
    <font>
      <sz val="10"/>
      <name val="Helv"/>
      <charset val="238"/>
    </font>
    <font>
      <sz val="9"/>
      <name val="Times New Roman"/>
      <family val="1"/>
    </font>
    <font>
      <sz val="10"/>
      <color indexed="8"/>
      <name val="Arial"/>
      <family val="2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238"/>
    </font>
    <font>
      <b/>
      <i/>
      <sz val="16"/>
      <name val="Helv"/>
    </font>
    <font>
      <sz val="8"/>
      <name val="Times New Roman CE"/>
    </font>
    <font>
      <sz val="10"/>
      <name val="Times New Roman CE"/>
    </font>
    <font>
      <sz val="10"/>
      <name val="Arial CE"/>
      <charset val="238"/>
    </font>
    <font>
      <sz val="10"/>
      <name val="Times New Roman CE"/>
    </font>
    <font>
      <b/>
      <sz val="10"/>
      <color indexed="8"/>
      <name val="Tele-GroteskEENor"/>
      <charset val="238"/>
    </font>
    <font>
      <b/>
      <sz val="10"/>
      <name val="Tele-GroteskEENor"/>
      <charset val="238"/>
    </font>
    <font>
      <sz val="10"/>
      <name val="Tele-GroteskEENor"/>
      <charset val="238"/>
    </font>
    <font>
      <sz val="10"/>
      <color indexed="8"/>
      <name val="Tele-GroteskEENor"/>
      <charset val="238"/>
    </font>
    <font>
      <i/>
      <sz val="10"/>
      <name val="Tele-GroteskEENor"/>
      <charset val="238"/>
    </font>
    <font>
      <b/>
      <i/>
      <sz val="10"/>
      <name val="Tele-GroteskEENor"/>
      <charset val="238"/>
    </font>
    <font>
      <sz val="10"/>
      <color rgb="FFFFFF00"/>
      <name val="Times New Roman CE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E20074"/>
      </top>
      <bottom/>
      <diagonal/>
    </border>
    <border>
      <left/>
      <right/>
      <top/>
      <bottom style="medium">
        <color rgb="FFE20074"/>
      </bottom>
      <diagonal/>
    </border>
    <border>
      <left/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rgb="FFE20074"/>
      </bottom>
      <diagonal/>
    </border>
    <border>
      <left/>
      <right/>
      <top/>
      <bottom style="thin">
        <color rgb="FFE2007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rgb="FFE20074"/>
      </bottom>
      <diagonal/>
    </border>
    <border>
      <left/>
      <right style="thin">
        <color theme="0" tint="-4.9989318521683403E-2"/>
      </right>
      <top style="thin">
        <color rgb="FFE20074"/>
      </top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rgb="FFE20074"/>
      </top>
      <bottom style="thin">
        <color theme="0"/>
      </bottom>
      <diagonal/>
    </border>
    <border>
      <left/>
      <right/>
      <top style="thin">
        <color rgb="FFE20074"/>
      </top>
      <bottom style="thin">
        <color theme="0"/>
      </bottom>
      <diagonal/>
    </border>
    <border>
      <left/>
      <right style="thin">
        <color theme="0" tint="-4.9989318521683403E-2"/>
      </right>
      <top style="thin">
        <color rgb="FFE20074"/>
      </top>
      <bottom style="thin">
        <color theme="0"/>
      </bottom>
      <diagonal/>
    </border>
  </borders>
  <cellStyleXfs count="45">
    <xf numFmtId="0" fontId="0" fillId="0" borderId="0"/>
    <xf numFmtId="168" fontId="2" fillId="0" borderId="0" applyFill="0" applyBorder="0" applyAlignment="0"/>
    <xf numFmtId="169" fontId="2" fillId="0" borderId="0" applyFill="0" applyBorder="0" applyAlignment="0"/>
    <xf numFmtId="166" fontId="2" fillId="0" borderId="0" applyFill="0" applyBorder="0" applyAlignment="0"/>
    <xf numFmtId="170" fontId="2" fillId="0" borderId="0" applyFill="0" applyBorder="0" applyAlignment="0"/>
    <xf numFmtId="171" fontId="2" fillId="0" borderId="0" applyFill="0" applyBorder="0" applyAlignment="0"/>
    <xf numFmtId="168" fontId="2" fillId="0" borderId="0" applyFill="0" applyBorder="0" applyAlignment="0"/>
    <xf numFmtId="172" fontId="2" fillId="0" borderId="0" applyFill="0" applyBorder="0" applyAlignment="0"/>
    <xf numFmtId="169" fontId="2" fillId="0" borderId="0" applyFill="0" applyBorder="0" applyAlignment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4" fontId="3" fillId="0" borderId="0" applyFill="0" applyBorder="0" applyAlignment="0"/>
    <xf numFmtId="38" fontId="4" fillId="0" borderId="1">
      <alignment vertical="center"/>
    </xf>
    <xf numFmtId="168" fontId="2" fillId="0" borderId="0" applyFill="0" applyBorder="0" applyAlignment="0"/>
    <xf numFmtId="169" fontId="2" fillId="0" borderId="0" applyFill="0" applyBorder="0" applyAlignment="0"/>
    <xf numFmtId="168" fontId="2" fillId="0" borderId="0" applyFill="0" applyBorder="0" applyAlignment="0"/>
    <xf numFmtId="172" fontId="2" fillId="0" borderId="0" applyFill="0" applyBorder="0" applyAlignment="0"/>
    <xf numFmtId="169" fontId="2" fillId="0" borderId="0" applyFill="0" applyBorder="0" applyAlignment="0"/>
    <xf numFmtId="38" fontId="6" fillId="2" borderId="0" applyNumberFormat="0" applyBorder="0" applyAlignment="0" applyProtection="0"/>
    <xf numFmtId="0" fontId="7" fillId="0" borderId="2" applyNumberFormat="0" applyAlignment="0" applyProtection="0">
      <alignment horizontal="left" vertical="center"/>
    </xf>
    <xf numFmtId="0" fontId="7" fillId="0" borderId="3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10" fontId="6" fillId="3" borderId="4" applyNumberFormat="0" applyBorder="0" applyAlignment="0" applyProtection="0"/>
    <xf numFmtId="168" fontId="2" fillId="0" borderId="0" applyFill="0" applyBorder="0" applyAlignment="0"/>
    <xf numFmtId="169" fontId="2" fillId="0" borderId="0" applyFill="0" applyBorder="0" applyAlignment="0"/>
    <xf numFmtId="168" fontId="2" fillId="0" borderId="0" applyFill="0" applyBorder="0" applyAlignment="0"/>
    <xf numFmtId="172" fontId="2" fillId="0" borderId="0" applyFill="0" applyBorder="0" applyAlignment="0"/>
    <xf numFmtId="169" fontId="2" fillId="0" borderId="0" applyFill="0" applyBorder="0" applyAlignment="0"/>
    <xf numFmtId="167" fontId="9" fillId="0" borderId="0"/>
    <xf numFmtId="0" fontId="12" fillId="0" borderId="0"/>
    <xf numFmtId="171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0" fontId="5" fillId="0" borderId="0" applyFont="0" applyFill="0" applyBorder="0" applyAlignment="0" applyProtection="0"/>
    <xf numFmtId="168" fontId="2" fillId="0" borderId="0" applyFill="0" applyBorder="0" applyAlignment="0"/>
    <xf numFmtId="169" fontId="2" fillId="0" borderId="0" applyFill="0" applyBorder="0" applyAlignment="0"/>
    <xf numFmtId="168" fontId="2" fillId="0" borderId="0" applyFill="0" applyBorder="0" applyAlignment="0"/>
    <xf numFmtId="172" fontId="2" fillId="0" borderId="0" applyFill="0" applyBorder="0" applyAlignment="0"/>
    <xf numFmtId="169" fontId="2" fillId="0" borderId="0" applyFill="0" applyBorder="0" applyAlignment="0"/>
    <xf numFmtId="0" fontId="1" fillId="0" borderId="0"/>
    <xf numFmtId="9" fontId="5" fillId="0" borderId="0" applyFont="0" applyFill="0" applyBorder="0" applyAlignment="0" applyProtection="0"/>
    <xf numFmtId="49" fontId="3" fillId="0" borderId="0" applyFill="0" applyBorder="0" applyAlignment="0"/>
    <xf numFmtId="173" fontId="2" fillId="0" borderId="0" applyFill="0" applyBorder="0" applyAlignment="0"/>
    <xf numFmtId="174" fontId="2" fillId="0" borderId="0" applyFill="0" applyBorder="0" applyAlignment="0"/>
    <xf numFmtId="0" fontId="11" fillId="0" borderId="0"/>
    <xf numFmtId="0" fontId="12" fillId="0" borderId="0"/>
  </cellStyleXfs>
  <cellXfs count="56">
    <xf numFmtId="165" fontId="0" fillId="0" borderId="0" xfId="0" applyNumberFormat="1"/>
    <xf numFmtId="165" fontId="11" fillId="0" borderId="0" xfId="0" applyNumberFormat="1" applyFont="1"/>
    <xf numFmtId="165" fontId="13" fillId="0" borderId="0" xfId="0" applyNumberFormat="1" applyFont="1"/>
    <xf numFmtId="165" fontId="16" fillId="0" borderId="0" xfId="0" applyNumberFormat="1" applyFont="1"/>
    <xf numFmtId="176" fontId="16" fillId="4" borderId="9" xfId="0" applyNumberFormat="1" applyFont="1" applyFill="1" applyBorder="1" applyAlignment="1">
      <alignment horizontal="right"/>
    </xf>
    <xf numFmtId="165" fontId="14" fillId="4" borderId="0" xfId="0" applyNumberFormat="1" applyFont="1" applyFill="1" applyAlignment="1">
      <alignment horizontal="left"/>
    </xf>
    <xf numFmtId="37" fontId="14" fillId="4" borderId="0" xfId="0" applyNumberFormat="1" applyFont="1" applyFill="1"/>
    <xf numFmtId="0" fontId="15" fillId="4" borderId="0" xfId="0" applyFont="1" applyFill="1" applyAlignment="1">
      <alignment vertical="top"/>
    </xf>
    <xf numFmtId="37" fontId="17" fillId="4" borderId="0" xfId="0" applyNumberFormat="1" applyFont="1" applyFill="1"/>
    <xf numFmtId="165" fontId="16" fillId="4" borderId="0" xfId="0" applyNumberFormat="1" applyFont="1" applyFill="1"/>
    <xf numFmtId="37" fontId="18" fillId="4" borderId="0" xfId="38" applyNumberFormat="1" applyFont="1" applyFill="1"/>
    <xf numFmtId="37" fontId="16" fillId="4" borderId="0" xfId="38" applyNumberFormat="1" applyFont="1" applyFill="1"/>
    <xf numFmtId="0" fontId="16" fillId="4" borderId="0" xfId="38" applyFont="1" applyFill="1"/>
    <xf numFmtId="37" fontId="19" fillId="4" borderId="0" xfId="38" applyNumberFormat="1" applyFont="1" applyFill="1"/>
    <xf numFmtId="37" fontId="15" fillId="4" borderId="0" xfId="38" applyNumberFormat="1" applyFont="1" applyFill="1"/>
    <xf numFmtId="0" fontId="15" fillId="6" borderId="0" xfId="0" applyFont="1" applyFill="1" applyAlignment="1">
      <alignment vertical="top"/>
    </xf>
    <xf numFmtId="37" fontId="14" fillId="6" borderId="0" xfId="0" applyNumberFormat="1" applyFont="1" applyFill="1"/>
    <xf numFmtId="176" fontId="15" fillId="6" borderId="9" xfId="0" applyNumberFormat="1" applyFont="1" applyFill="1" applyBorder="1" applyAlignment="1">
      <alignment horizontal="right"/>
    </xf>
    <xf numFmtId="165" fontId="16" fillId="6" borderId="0" xfId="0" applyNumberFormat="1" applyFont="1" applyFill="1"/>
    <xf numFmtId="165" fontId="14" fillId="6" borderId="6" xfId="0" applyNumberFormat="1" applyFont="1" applyFill="1" applyBorder="1" applyAlignment="1">
      <alignment horizontal="left"/>
    </xf>
    <xf numFmtId="0" fontId="15" fillId="6" borderId="11" xfId="0" applyFont="1" applyFill="1" applyBorder="1" applyAlignment="1">
      <alignment vertical="top"/>
    </xf>
    <xf numFmtId="37" fontId="14" fillId="6" borderId="11" xfId="0" applyNumberFormat="1" applyFont="1" applyFill="1" applyBorder="1"/>
    <xf numFmtId="164" fontId="15" fillId="6" borderId="12" xfId="39" applyNumberFormat="1" applyFont="1" applyFill="1" applyBorder="1" applyAlignment="1">
      <alignment horizontal="right"/>
    </xf>
    <xf numFmtId="49" fontId="15" fillId="5" borderId="9" xfId="29" applyNumberFormat="1" applyFont="1" applyFill="1" applyBorder="1" applyAlignment="1">
      <alignment horizontal="center"/>
    </xf>
    <xf numFmtId="176" fontId="15" fillId="6" borderId="10" xfId="43" applyNumberFormat="1" applyFont="1" applyFill="1" applyBorder="1" applyAlignment="1">
      <alignment horizontal="right"/>
    </xf>
    <xf numFmtId="0" fontId="16" fillId="4" borderId="0" xfId="44" applyFont="1" applyFill="1"/>
    <xf numFmtId="165" fontId="16" fillId="0" borderId="0" xfId="43" applyNumberFormat="1" applyFont="1"/>
    <xf numFmtId="165" fontId="15" fillId="4" borderId="0" xfId="0" applyNumberFormat="1" applyFont="1" applyFill="1" applyAlignment="1">
      <alignment horizontal="left"/>
    </xf>
    <xf numFmtId="37" fontId="15" fillId="4" borderId="0" xfId="0" applyNumberFormat="1" applyFont="1" applyFill="1"/>
    <xf numFmtId="37" fontId="16" fillId="4" borderId="0" xfId="0" applyNumberFormat="1" applyFont="1" applyFill="1"/>
    <xf numFmtId="37" fontId="15" fillId="6" borderId="0" xfId="0" applyNumberFormat="1" applyFont="1" applyFill="1"/>
    <xf numFmtId="37" fontId="15" fillId="6" borderId="11" xfId="0" applyNumberFormat="1" applyFont="1" applyFill="1" applyBorder="1"/>
    <xf numFmtId="165" fontId="15" fillId="6" borderId="6" xfId="0" applyNumberFormat="1" applyFont="1" applyFill="1" applyBorder="1" applyAlignment="1">
      <alignment horizontal="left"/>
    </xf>
    <xf numFmtId="37" fontId="15" fillId="6" borderId="6" xfId="0" applyNumberFormat="1" applyFont="1" applyFill="1" applyBorder="1"/>
    <xf numFmtId="49" fontId="15" fillId="5" borderId="9" xfId="29" quotePrefix="1" applyNumberFormat="1" applyFont="1" applyFill="1" applyBorder="1" applyAlignment="1">
      <alignment horizontal="center"/>
    </xf>
    <xf numFmtId="164" fontId="16" fillId="4" borderId="9" xfId="39" applyNumberFormat="1" applyFont="1" applyFill="1" applyBorder="1"/>
    <xf numFmtId="165" fontId="20" fillId="0" borderId="0" xfId="0" applyNumberFormat="1" applyFont="1"/>
    <xf numFmtId="165" fontId="16" fillId="0" borderId="0" xfId="0" applyNumberFormat="1" applyFont="1" applyAlignment="1">
      <alignment vertical="top"/>
    </xf>
    <xf numFmtId="176" fontId="17" fillId="0" borderId="9" xfId="0" applyNumberFormat="1" applyFont="1" applyBorder="1" applyAlignment="1">
      <alignment horizontal="right"/>
    </xf>
    <xf numFmtId="165" fontId="0" fillId="4" borderId="0" xfId="0" applyNumberFormat="1" applyFill="1"/>
    <xf numFmtId="165" fontId="16" fillId="7" borderId="9" xfId="0" applyNumberFormat="1" applyFont="1" applyFill="1" applyBorder="1"/>
    <xf numFmtId="176" fontId="15" fillId="7" borderId="9" xfId="0" applyNumberFormat="1" applyFont="1" applyFill="1" applyBorder="1" applyAlignment="1">
      <alignment horizontal="right"/>
    </xf>
    <xf numFmtId="176" fontId="16" fillId="7" borderId="9" xfId="43" applyNumberFormat="1" applyFont="1" applyFill="1" applyBorder="1" applyAlignment="1">
      <alignment horizontal="right"/>
    </xf>
    <xf numFmtId="176" fontId="16" fillId="7" borderId="9" xfId="0" applyNumberFormat="1" applyFont="1" applyFill="1" applyBorder="1" applyAlignment="1">
      <alignment horizontal="right"/>
    </xf>
    <xf numFmtId="37" fontId="16" fillId="7" borderId="8" xfId="0" applyNumberFormat="1" applyFont="1" applyFill="1" applyBorder="1" applyAlignment="1">
      <alignment horizontal="center"/>
    </xf>
    <xf numFmtId="176" fontId="17" fillId="4" borderId="9" xfId="0" applyNumberFormat="1" applyFont="1" applyFill="1" applyBorder="1" applyAlignment="1">
      <alignment horizontal="right"/>
    </xf>
    <xf numFmtId="37" fontId="14" fillId="7" borderId="9" xfId="0" applyNumberFormat="1" applyFont="1" applyFill="1" applyBorder="1" applyAlignment="1">
      <alignment horizontal="center"/>
    </xf>
    <xf numFmtId="37" fontId="15" fillId="7" borderId="9" xfId="0" applyNumberFormat="1" applyFont="1" applyFill="1" applyBorder="1" applyAlignment="1">
      <alignment horizontal="center"/>
    </xf>
    <xf numFmtId="0" fontId="15" fillId="5" borderId="15" xfId="29" applyFont="1" applyFill="1" applyBorder="1" applyAlignment="1">
      <alignment horizontal="center"/>
    </xf>
    <xf numFmtId="0" fontId="15" fillId="5" borderId="16" xfId="29" applyFont="1" applyFill="1" applyBorder="1" applyAlignment="1">
      <alignment horizontal="center"/>
    </xf>
    <xf numFmtId="0" fontId="15" fillId="5" borderId="17" xfId="29" applyFont="1" applyFill="1" applyBorder="1" applyAlignment="1">
      <alignment horizontal="center"/>
    </xf>
    <xf numFmtId="165" fontId="17" fillId="5" borderId="5" xfId="0" applyNumberFormat="1" applyFont="1" applyFill="1" applyBorder="1" applyAlignment="1">
      <alignment horizontal="left" wrapText="1"/>
    </xf>
    <xf numFmtId="165" fontId="17" fillId="5" borderId="13" xfId="0" applyNumberFormat="1" applyFont="1" applyFill="1" applyBorder="1" applyAlignment="1">
      <alignment horizontal="left" wrapText="1"/>
    </xf>
    <xf numFmtId="165" fontId="17" fillId="5" borderId="7" xfId="0" applyNumberFormat="1" applyFont="1" applyFill="1" applyBorder="1" applyAlignment="1">
      <alignment horizontal="left" wrapText="1"/>
    </xf>
    <xf numFmtId="165" fontId="17" fillId="5" borderId="14" xfId="0" applyNumberFormat="1" applyFont="1" applyFill="1" applyBorder="1" applyAlignment="1">
      <alignment horizontal="left" wrapText="1"/>
    </xf>
    <xf numFmtId="165" fontId="16" fillId="0" borderId="0" xfId="43" applyNumberFormat="1" applyFont="1" applyAlignment="1">
      <alignment horizontal="left" vertical="center" wrapText="1"/>
    </xf>
  </cellXfs>
  <cellStyles count="45">
    <cellStyle name="Calc Currency (0)" xfId="1" xr:uid="{00000000-0005-0000-0000-000000000000}"/>
    <cellStyle name="Calc Currency (2)" xfId="2" xr:uid="{00000000-0005-0000-0000-000001000000}"/>
    <cellStyle name="Calc Percent (0)" xfId="3" xr:uid="{00000000-0005-0000-0000-000002000000}"/>
    <cellStyle name="Calc Percent (1)" xfId="4" xr:uid="{00000000-0005-0000-0000-000003000000}"/>
    <cellStyle name="Calc Percent (2)" xfId="5" xr:uid="{00000000-0005-0000-0000-000004000000}"/>
    <cellStyle name="Calc Units (0)" xfId="6" xr:uid="{00000000-0005-0000-0000-000005000000}"/>
    <cellStyle name="Calc Units (1)" xfId="7" xr:uid="{00000000-0005-0000-0000-000006000000}"/>
    <cellStyle name="Calc Units (2)" xfId="8" xr:uid="{00000000-0005-0000-0000-000007000000}"/>
    <cellStyle name="Comma [00]" xfId="9" xr:uid="{00000000-0005-0000-0000-000008000000}"/>
    <cellStyle name="Currency [00]" xfId="10" xr:uid="{00000000-0005-0000-0000-000009000000}"/>
    <cellStyle name="Date Short" xfId="11" xr:uid="{00000000-0005-0000-0000-00000A000000}"/>
    <cellStyle name="DELTA" xfId="12" xr:uid="{00000000-0005-0000-0000-00000B000000}"/>
    <cellStyle name="Enter Currency (0)" xfId="13" xr:uid="{00000000-0005-0000-0000-00000C000000}"/>
    <cellStyle name="Enter Currency (2)" xfId="14" xr:uid="{00000000-0005-0000-0000-00000D000000}"/>
    <cellStyle name="Enter Units (0)" xfId="15" xr:uid="{00000000-0005-0000-0000-00000E000000}"/>
    <cellStyle name="Enter Units (1)" xfId="16" xr:uid="{00000000-0005-0000-0000-00000F000000}"/>
    <cellStyle name="Enter Units (2)" xfId="17" xr:uid="{00000000-0005-0000-0000-000010000000}"/>
    <cellStyle name="Grey" xfId="18" xr:uid="{00000000-0005-0000-0000-000011000000}"/>
    <cellStyle name="Header1" xfId="19" xr:uid="{00000000-0005-0000-0000-000012000000}"/>
    <cellStyle name="Header2" xfId="20" xr:uid="{00000000-0005-0000-0000-000013000000}"/>
    <cellStyle name="Hyperlink" xfId="21" xr:uid="{00000000-0005-0000-0000-000014000000}"/>
    <cellStyle name="Input [yellow]" xfId="22" xr:uid="{00000000-0005-0000-0000-000015000000}"/>
    <cellStyle name="Link Currency (0)" xfId="23" xr:uid="{00000000-0005-0000-0000-000016000000}"/>
    <cellStyle name="Link Currency (2)" xfId="24" xr:uid="{00000000-0005-0000-0000-000017000000}"/>
    <cellStyle name="Link Units (0)" xfId="25" xr:uid="{00000000-0005-0000-0000-000018000000}"/>
    <cellStyle name="Link Units (1)" xfId="26" xr:uid="{00000000-0005-0000-0000-000019000000}"/>
    <cellStyle name="Link Units (2)" xfId="27" xr:uid="{00000000-0005-0000-0000-00001A000000}"/>
    <cellStyle name="Normal" xfId="0" builtinId="0"/>
    <cellStyle name="Normal - Style1" xfId="28" xr:uid="{00000000-0005-0000-0000-00001C000000}"/>
    <cellStyle name="Normál 2" xfId="43" xr:uid="{00000000-0005-0000-0000-00001D000000}"/>
    <cellStyle name="Normál_0506_IR" xfId="44" xr:uid="{00000000-0005-0000-0000-00001E000000}"/>
    <cellStyle name="Normal_Sheet1" xfId="29" xr:uid="{00000000-0005-0000-0000-00001F000000}"/>
    <cellStyle name="Percent" xfId="39" builtinId="5"/>
    <cellStyle name="Percent [0]" xfId="30" xr:uid="{00000000-0005-0000-0000-000020000000}"/>
    <cellStyle name="Percent [00]" xfId="31" xr:uid="{00000000-0005-0000-0000-000021000000}"/>
    <cellStyle name="Percent [2]" xfId="32" xr:uid="{00000000-0005-0000-0000-000022000000}"/>
    <cellStyle name="PrePop Currency (0)" xfId="33" xr:uid="{00000000-0005-0000-0000-000023000000}"/>
    <cellStyle name="PrePop Currency (2)" xfId="34" xr:uid="{00000000-0005-0000-0000-000024000000}"/>
    <cellStyle name="PrePop Units (0)" xfId="35" xr:uid="{00000000-0005-0000-0000-000025000000}"/>
    <cellStyle name="PrePop Units (1)" xfId="36" xr:uid="{00000000-0005-0000-0000-000026000000}"/>
    <cellStyle name="PrePop Units (2)" xfId="37" xr:uid="{00000000-0005-0000-0000-000027000000}"/>
    <cellStyle name="Stílus 1" xfId="38" xr:uid="{00000000-0005-0000-0000-000028000000}"/>
    <cellStyle name="Text Indent A" xfId="40" xr:uid="{00000000-0005-0000-0000-00002A000000}"/>
    <cellStyle name="Text Indent B" xfId="41" xr:uid="{00000000-0005-0000-0000-00002B000000}"/>
    <cellStyle name="Text Indent C" xfId="42" xr:uid="{00000000-0005-0000-0000-00002C000000}"/>
  </cellStyles>
  <dxfs count="0"/>
  <tableStyles count="0" defaultTableStyle="TableStyleMedium9" defaultPivotStyle="PivotStyleLight16"/>
  <colors>
    <mruColors>
      <color rgb="FFE200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33"/>
  <sheetViews>
    <sheetView showGridLines="0" tabSelected="1" view="pageBreakPreview" zoomScale="115" zoomScaleNormal="100" zoomScaleSheetLayoutView="115" workbookViewId="0">
      <pane xSplit="3" ySplit="2" topLeftCell="D3" activePane="bottomRight" state="frozen"/>
      <selection pane="topRight" activeCell="D1" sqref="D1"/>
      <selection pane="bottomLeft" activeCell="A4" sqref="A4"/>
      <selection pane="bottomRight" activeCell="A3" sqref="A3"/>
    </sheetView>
  </sheetViews>
  <sheetFormatPr defaultColWidth="8.5" defaultRowHeight="12" x14ac:dyDescent="0.15"/>
  <cols>
    <col min="1" max="1" width="6.6640625" style="3" customWidth="1"/>
    <col min="2" max="2" width="5.83203125" style="3" customWidth="1"/>
    <col min="3" max="3" width="50" style="3" customWidth="1"/>
    <col min="4" max="10" width="13.1640625" style="3" customWidth="1"/>
    <col min="11" max="13" width="13" style="3" customWidth="1"/>
    <col min="14" max="15" width="12" style="3" customWidth="1"/>
    <col min="16" max="16" width="8.5" style="3"/>
    <col min="17" max="20" width="13.33203125" style="3" customWidth="1"/>
    <col min="21" max="16384" width="8.5" style="3"/>
  </cols>
  <sheetData>
    <row r="1" spans="1:20" ht="12" customHeight="1" x14ac:dyDescent="0.15">
      <c r="A1" s="51" t="s">
        <v>28</v>
      </c>
      <c r="B1" s="51"/>
      <c r="C1" s="52"/>
      <c r="D1" s="48">
        <v>2016</v>
      </c>
      <c r="E1" s="49"/>
      <c r="F1" s="49"/>
      <c r="G1" s="50"/>
      <c r="H1" s="48">
        <v>2017</v>
      </c>
      <c r="I1" s="49"/>
      <c r="J1" s="49"/>
      <c r="K1" s="50"/>
      <c r="L1" s="48">
        <v>2018</v>
      </c>
      <c r="M1" s="49"/>
      <c r="N1" s="49"/>
      <c r="O1" s="50"/>
      <c r="Q1" s="48">
        <v>2019</v>
      </c>
      <c r="R1" s="49"/>
      <c r="S1" s="49"/>
      <c r="T1" s="50"/>
    </row>
    <row r="2" spans="1:20" ht="12" customHeight="1" x14ac:dyDescent="0.15">
      <c r="A2" s="53"/>
      <c r="B2" s="53"/>
      <c r="C2" s="54"/>
      <c r="D2" s="34" t="s">
        <v>21</v>
      </c>
      <c r="E2" s="34" t="s">
        <v>14</v>
      </c>
      <c r="F2" s="34" t="s">
        <v>13</v>
      </c>
      <c r="G2" s="34" t="s">
        <v>12</v>
      </c>
      <c r="H2" s="34" t="s">
        <v>21</v>
      </c>
      <c r="I2" s="34" t="s">
        <v>14</v>
      </c>
      <c r="J2" s="34" t="s">
        <v>13</v>
      </c>
      <c r="K2" s="34" t="s">
        <v>12</v>
      </c>
      <c r="L2" s="34" t="s">
        <v>21</v>
      </c>
      <c r="M2" s="34" t="s">
        <v>14</v>
      </c>
      <c r="N2" s="34" t="s">
        <v>13</v>
      </c>
      <c r="O2" s="34" t="s">
        <v>12</v>
      </c>
      <c r="Q2" s="34" t="s">
        <v>21</v>
      </c>
      <c r="R2" s="34" t="s">
        <v>14</v>
      </c>
      <c r="S2" s="34" t="s">
        <v>13</v>
      </c>
      <c r="T2" s="34" t="s">
        <v>12</v>
      </c>
    </row>
    <row r="3" spans="1:20" ht="12" customHeight="1" x14ac:dyDescent="0.15">
      <c r="A3" s="5"/>
      <c r="B3" s="5"/>
      <c r="C3" s="6"/>
      <c r="D3" s="45"/>
      <c r="E3" s="45"/>
      <c r="F3" s="45"/>
      <c r="G3" s="46"/>
      <c r="H3" s="45"/>
      <c r="I3" s="45"/>
      <c r="J3" s="45"/>
      <c r="K3" s="46"/>
      <c r="L3" s="45"/>
      <c r="M3" s="45"/>
      <c r="N3" s="45"/>
      <c r="O3" s="46"/>
      <c r="P3" s="9"/>
      <c r="Q3" s="45"/>
      <c r="R3" s="45"/>
      <c r="S3" s="45"/>
      <c r="T3" s="46"/>
    </row>
    <row r="4" spans="1:20" ht="12" customHeight="1" x14ac:dyDescent="0.15">
      <c r="A4" s="5" t="s">
        <v>0</v>
      </c>
      <c r="B4" s="5"/>
      <c r="C4" s="6"/>
      <c r="D4" s="45"/>
      <c r="E4" s="45"/>
      <c r="F4" s="45"/>
      <c r="G4" s="46"/>
      <c r="H4" s="45"/>
      <c r="I4" s="45"/>
      <c r="J4" s="45"/>
      <c r="K4" s="46"/>
      <c r="L4" s="45"/>
      <c r="M4" s="45"/>
      <c r="N4" s="45"/>
      <c r="O4" s="46"/>
      <c r="P4" s="9"/>
      <c r="Q4" s="45"/>
      <c r="R4" s="45"/>
      <c r="S4" s="45"/>
      <c r="T4" s="46"/>
    </row>
    <row r="5" spans="1:20" ht="12" customHeight="1" x14ac:dyDescent="0.15">
      <c r="A5" s="5"/>
      <c r="B5" s="5"/>
      <c r="C5" s="6"/>
      <c r="D5" s="45"/>
      <c r="E5" s="45"/>
      <c r="F5" s="45"/>
      <c r="G5" s="46"/>
      <c r="H5" s="45"/>
      <c r="I5" s="45"/>
      <c r="J5" s="45"/>
      <c r="K5" s="46"/>
      <c r="L5" s="45"/>
      <c r="M5" s="45"/>
      <c r="N5" s="45"/>
      <c r="O5" s="46"/>
      <c r="P5" s="9"/>
      <c r="Q5" s="45"/>
      <c r="R5" s="45"/>
      <c r="S5" s="45"/>
      <c r="T5" s="46"/>
    </row>
    <row r="6" spans="1:20" ht="12" customHeight="1" x14ac:dyDescent="0.15">
      <c r="A6" s="10"/>
      <c r="B6" s="11" t="s">
        <v>1</v>
      </c>
      <c r="C6" s="9"/>
      <c r="D6" s="45">
        <v>128663</v>
      </c>
      <c r="E6" s="45">
        <v>157422</v>
      </c>
      <c r="F6" s="45">
        <v>90039</v>
      </c>
      <c r="G6" s="43">
        <v>72589</v>
      </c>
      <c r="H6" s="45">
        <v>33142</v>
      </c>
      <c r="I6" s="45">
        <v>59697</v>
      </c>
      <c r="J6" s="45">
        <v>48496</v>
      </c>
      <c r="K6" s="43">
        <v>35191</v>
      </c>
      <c r="L6" s="45">
        <v>81110</v>
      </c>
      <c r="M6" s="45">
        <v>111614</v>
      </c>
      <c r="N6" s="45">
        <v>94752</v>
      </c>
      <c r="O6" s="43">
        <v>111144</v>
      </c>
      <c r="P6" s="9"/>
      <c r="Q6" s="45">
        <v>134119</v>
      </c>
      <c r="R6" s="45">
        <v>135824</v>
      </c>
      <c r="S6" s="45">
        <v>118257</v>
      </c>
      <c r="T6" s="43">
        <v>80493</v>
      </c>
    </row>
    <row r="7" spans="1:20" ht="12" customHeight="1" x14ac:dyDescent="0.15">
      <c r="A7" s="10"/>
      <c r="B7" s="11" t="s">
        <v>30</v>
      </c>
      <c r="C7" s="9"/>
      <c r="D7" s="45"/>
      <c r="E7" s="45"/>
      <c r="F7" s="45"/>
      <c r="G7" s="43"/>
      <c r="H7" s="45"/>
      <c r="I7" s="45"/>
      <c r="J7" s="45"/>
      <c r="K7" s="43"/>
      <c r="L7" s="45"/>
      <c r="M7" s="45"/>
      <c r="N7" s="45"/>
      <c r="O7" s="43"/>
      <c r="P7" s="9"/>
      <c r="Q7" s="45">
        <v>16976</v>
      </c>
      <c r="R7" s="45">
        <v>17234</v>
      </c>
      <c r="S7" s="45">
        <v>17849</v>
      </c>
      <c r="T7" s="43">
        <v>17355</v>
      </c>
    </row>
    <row r="8" spans="1:20" ht="12" customHeight="1" x14ac:dyDescent="0.15">
      <c r="A8" s="10"/>
      <c r="B8" s="11" t="s">
        <v>2</v>
      </c>
      <c r="C8" s="9"/>
      <c r="D8" s="45">
        <v>25069</v>
      </c>
      <c r="E8" s="45">
        <v>23401</v>
      </c>
      <c r="F8" s="45">
        <v>23021</v>
      </c>
      <c r="G8" s="43">
        <v>22600</v>
      </c>
      <c r="H8" s="45">
        <v>25222</v>
      </c>
      <c r="I8" s="45">
        <v>14173</v>
      </c>
      <c r="J8" s="45">
        <v>9036</v>
      </c>
      <c r="K8" s="43">
        <v>8757</v>
      </c>
      <c r="L8" s="45">
        <v>10561</v>
      </c>
      <c r="M8" s="45">
        <v>9505</v>
      </c>
      <c r="N8" s="45">
        <v>9707</v>
      </c>
      <c r="O8" s="43">
        <v>9228</v>
      </c>
      <c r="P8" s="9"/>
      <c r="Q8" s="45">
        <v>8246</v>
      </c>
      <c r="R8" s="45">
        <v>8336</v>
      </c>
      <c r="S8" s="45">
        <v>9288</v>
      </c>
      <c r="T8" s="43">
        <v>8633</v>
      </c>
    </row>
    <row r="9" spans="1:20" ht="12" customHeight="1" x14ac:dyDescent="0.15">
      <c r="A9" s="10"/>
      <c r="B9" s="11" t="s">
        <v>3</v>
      </c>
      <c r="C9" s="9"/>
      <c r="D9" s="45">
        <v>220625</v>
      </c>
      <c r="E9" s="45">
        <v>198291</v>
      </c>
      <c r="F9" s="45">
        <v>245850</v>
      </c>
      <c r="G9" s="43">
        <v>247179</v>
      </c>
      <c r="H9" s="45">
        <v>246670</v>
      </c>
      <c r="I9" s="45">
        <v>247443</v>
      </c>
      <c r="J9" s="45">
        <v>247480</v>
      </c>
      <c r="K9" s="43">
        <v>231646</v>
      </c>
      <c r="L9" s="45">
        <v>195202</v>
      </c>
      <c r="M9" s="45">
        <v>175601</v>
      </c>
      <c r="N9" s="45">
        <v>173858</v>
      </c>
      <c r="O9" s="43">
        <v>123349</v>
      </c>
      <c r="P9" s="9"/>
      <c r="Q9" s="45">
        <v>122292</v>
      </c>
      <c r="R9" s="45">
        <v>127713</v>
      </c>
      <c r="S9" s="45">
        <v>131469</v>
      </c>
      <c r="T9" s="43">
        <v>129823</v>
      </c>
    </row>
    <row r="10" spans="1:20" ht="12" customHeight="1" x14ac:dyDescent="0.15">
      <c r="A10" s="10"/>
      <c r="B10" s="11" t="s">
        <v>31</v>
      </c>
      <c r="C10" s="9"/>
      <c r="D10" s="45"/>
      <c r="E10" s="45"/>
      <c r="F10" s="45"/>
      <c r="G10" s="43"/>
      <c r="H10" s="45"/>
      <c r="I10" s="45"/>
      <c r="J10" s="45"/>
      <c r="K10" s="43"/>
      <c r="L10" s="45"/>
      <c r="M10" s="45"/>
      <c r="N10" s="45"/>
      <c r="O10" s="43"/>
      <c r="P10" s="9"/>
      <c r="Q10" s="45">
        <v>96257</v>
      </c>
      <c r="R10" s="45">
        <v>95353</v>
      </c>
      <c r="S10" s="45">
        <v>92286</v>
      </c>
      <c r="T10" s="43">
        <v>94642</v>
      </c>
    </row>
    <row r="11" spans="1:20" ht="12" customHeight="1" x14ac:dyDescent="0.15">
      <c r="A11" s="10"/>
      <c r="B11" s="11" t="s">
        <v>4</v>
      </c>
      <c r="C11" s="9"/>
      <c r="D11" s="45">
        <v>53280</v>
      </c>
      <c r="E11" s="45">
        <v>52332</v>
      </c>
      <c r="F11" s="45">
        <v>51821</v>
      </c>
      <c r="G11" s="43">
        <v>50098</v>
      </c>
      <c r="H11" s="45">
        <v>48286</v>
      </c>
      <c r="I11" s="45">
        <v>48290</v>
      </c>
      <c r="J11" s="45">
        <v>47202</v>
      </c>
      <c r="K11" s="43">
        <v>47608</v>
      </c>
      <c r="L11" s="45">
        <v>46113</v>
      </c>
      <c r="M11" s="45">
        <v>45080</v>
      </c>
      <c r="N11" s="45">
        <v>44455</v>
      </c>
      <c r="O11" s="43">
        <v>47919</v>
      </c>
      <c r="P11" s="9"/>
      <c r="Q11" s="45">
        <v>43364</v>
      </c>
      <c r="R11" s="45">
        <v>42263</v>
      </c>
      <c r="S11" s="45">
        <v>41253</v>
      </c>
      <c r="T11" s="43">
        <v>40805</v>
      </c>
    </row>
    <row r="12" spans="1:20" ht="12" customHeight="1" x14ac:dyDescent="0.15">
      <c r="A12" s="10"/>
      <c r="B12" s="8" t="s">
        <v>5</v>
      </c>
      <c r="C12" s="9"/>
      <c r="D12" s="45">
        <v>-12191</v>
      </c>
      <c r="E12" s="45">
        <v>-14028</v>
      </c>
      <c r="F12" s="45">
        <v>-8410</v>
      </c>
      <c r="G12" s="43">
        <v>-10805</v>
      </c>
      <c r="H12" s="45">
        <v>-8999</v>
      </c>
      <c r="I12" s="45">
        <v>-7789</v>
      </c>
      <c r="J12" s="45">
        <v>-6294</v>
      </c>
      <c r="K12" s="43">
        <v>-5399</v>
      </c>
      <c r="L12" s="45">
        <v>-6641</v>
      </c>
      <c r="M12" s="45">
        <v>-7581</v>
      </c>
      <c r="N12" s="45">
        <v>-7826</v>
      </c>
      <c r="O12" s="43">
        <v>-7204</v>
      </c>
      <c r="P12" s="9"/>
      <c r="Q12" s="45">
        <v>-9250</v>
      </c>
      <c r="R12" s="45">
        <v>-7347</v>
      </c>
      <c r="S12" s="45">
        <v>-9326</v>
      </c>
      <c r="T12" s="43">
        <v>-13398</v>
      </c>
    </row>
    <row r="13" spans="1:20" ht="12" customHeight="1" x14ac:dyDescent="0.15">
      <c r="A13" s="10"/>
      <c r="B13" s="8" t="s">
        <v>6</v>
      </c>
      <c r="C13" s="9"/>
      <c r="D13" s="45">
        <v>-15438</v>
      </c>
      <c r="E13" s="45">
        <v>-13312</v>
      </c>
      <c r="F13" s="45">
        <v>-3663</v>
      </c>
      <c r="G13" s="43">
        <v>-5104</v>
      </c>
      <c r="H13" s="45">
        <v>-6008</v>
      </c>
      <c r="I13" s="45">
        <v>-4392</v>
      </c>
      <c r="J13" s="45">
        <v>-2195</v>
      </c>
      <c r="K13" s="43">
        <v>-8162</v>
      </c>
      <c r="L13" s="45">
        <v>-8220</v>
      </c>
      <c r="M13" s="45">
        <v>-10194</v>
      </c>
      <c r="N13" s="45">
        <v>-4989</v>
      </c>
      <c r="O13" s="43">
        <v>-11631</v>
      </c>
      <c r="P13" s="9"/>
      <c r="Q13" s="45">
        <v>-7286</v>
      </c>
      <c r="R13" s="45">
        <v>-7964</v>
      </c>
      <c r="S13" s="45">
        <v>-10822</v>
      </c>
      <c r="T13" s="43">
        <v>-8996</v>
      </c>
    </row>
    <row r="14" spans="1:20" ht="12" customHeight="1" x14ac:dyDescent="0.15">
      <c r="A14" s="15" t="s">
        <v>7</v>
      </c>
      <c r="B14" s="16"/>
      <c r="C14" s="30"/>
      <c r="D14" s="17">
        <v>400008</v>
      </c>
      <c r="E14" s="17">
        <v>404106</v>
      </c>
      <c r="F14" s="17">
        <v>398658</v>
      </c>
      <c r="G14" s="17">
        <v>376557</v>
      </c>
      <c r="H14" s="17">
        <v>338313</v>
      </c>
      <c r="I14" s="17">
        <v>357422</v>
      </c>
      <c r="J14" s="17">
        <v>343725</v>
      </c>
      <c r="K14" s="17">
        <v>309641</v>
      </c>
      <c r="L14" s="17">
        <v>318125</v>
      </c>
      <c r="M14" s="17">
        <v>324025</v>
      </c>
      <c r="N14" s="17">
        <v>309957</v>
      </c>
      <c r="O14" s="17">
        <f>+SUM(O6:O13)</f>
        <v>272805</v>
      </c>
      <c r="Q14" s="17">
        <f>+SUM(Q6:Q13)</f>
        <v>404718</v>
      </c>
      <c r="R14" s="17">
        <v>411412</v>
      </c>
      <c r="S14" s="17">
        <f>+SUM(S6:S13)</f>
        <v>390254</v>
      </c>
      <c r="T14" s="17">
        <f>+SUM(T6:T13)</f>
        <v>349357</v>
      </c>
    </row>
    <row r="15" spans="1:20" ht="12" customHeight="1" x14ac:dyDescent="0.15">
      <c r="A15" s="12"/>
      <c r="B15" s="12"/>
      <c r="C15" s="9"/>
      <c r="D15" s="38"/>
      <c r="E15" s="45"/>
      <c r="F15" s="45"/>
      <c r="G15" s="40"/>
      <c r="H15" s="45"/>
      <c r="I15" s="38"/>
      <c r="J15" s="45"/>
      <c r="K15" s="40"/>
      <c r="L15" s="45"/>
      <c r="M15" s="38"/>
      <c r="N15" s="45"/>
      <c r="O15" s="40"/>
      <c r="Q15" s="38"/>
      <c r="R15" s="45"/>
      <c r="S15" s="45"/>
      <c r="T15" s="40"/>
    </row>
    <row r="16" spans="1:20" ht="12" customHeight="1" x14ac:dyDescent="0.15">
      <c r="A16" s="10"/>
      <c r="B16" s="8" t="s">
        <v>7</v>
      </c>
      <c r="C16" s="9"/>
      <c r="D16" s="45">
        <v>400008</v>
      </c>
      <c r="E16" s="45">
        <v>404106</v>
      </c>
      <c r="F16" s="45">
        <v>398658</v>
      </c>
      <c r="G16" s="43">
        <v>376557</v>
      </c>
      <c r="H16" s="45">
        <v>338313</v>
      </c>
      <c r="I16" s="45">
        <v>357422</v>
      </c>
      <c r="J16" s="45">
        <v>343725</v>
      </c>
      <c r="K16" s="43">
        <v>309641</v>
      </c>
      <c r="L16" s="45">
        <v>318125</v>
      </c>
      <c r="M16" s="45">
        <v>324025</v>
      </c>
      <c r="N16" s="45">
        <v>309957</v>
      </c>
      <c r="O16" s="43">
        <f>+O14</f>
        <v>272805</v>
      </c>
      <c r="P16" s="9"/>
      <c r="Q16" s="45">
        <f>+Q14</f>
        <v>404718</v>
      </c>
      <c r="R16" s="45">
        <v>411412</v>
      </c>
      <c r="S16" s="45">
        <f>+S14</f>
        <v>390254</v>
      </c>
      <c r="T16" s="43">
        <f>+T14</f>
        <v>349357</v>
      </c>
    </row>
    <row r="17" spans="1:20" ht="12" customHeight="1" x14ac:dyDescent="0.15">
      <c r="A17" s="10"/>
      <c r="B17" s="8" t="s">
        <v>8</v>
      </c>
      <c r="C17" s="9"/>
      <c r="D17" s="45">
        <v>556767</v>
      </c>
      <c r="E17" s="45">
        <v>548803</v>
      </c>
      <c r="F17" s="45">
        <v>559829</v>
      </c>
      <c r="G17" s="43">
        <v>581333</v>
      </c>
      <c r="H17" s="45">
        <v>575628</v>
      </c>
      <c r="I17" s="45">
        <v>556671</v>
      </c>
      <c r="J17" s="45">
        <v>575527</v>
      </c>
      <c r="K17" s="43">
        <v>580073</v>
      </c>
      <c r="L17" s="45">
        <v>606364</v>
      </c>
      <c r="M17" s="45">
        <v>594405</v>
      </c>
      <c r="N17" s="45">
        <v>607869</v>
      </c>
      <c r="O17" s="43">
        <v>614932</v>
      </c>
      <c r="P17" s="9"/>
      <c r="Q17" s="45">
        <v>618604</v>
      </c>
      <c r="R17" s="45">
        <v>603983</v>
      </c>
      <c r="S17" s="45">
        <v>620169</v>
      </c>
      <c r="T17" s="43">
        <v>632154</v>
      </c>
    </row>
    <row r="18" spans="1:20" ht="12" customHeight="1" x14ac:dyDescent="0.15">
      <c r="A18" s="16" t="s">
        <v>15</v>
      </c>
      <c r="B18" s="16"/>
      <c r="C18" s="18"/>
      <c r="D18" s="17">
        <v>956775</v>
      </c>
      <c r="E18" s="17">
        <v>952909</v>
      </c>
      <c r="F18" s="17">
        <v>958487</v>
      </c>
      <c r="G18" s="17">
        <v>957890</v>
      </c>
      <c r="H18" s="17">
        <v>913941</v>
      </c>
      <c r="I18" s="17">
        <v>914093</v>
      </c>
      <c r="J18" s="17">
        <v>919252</v>
      </c>
      <c r="K18" s="17">
        <v>889714</v>
      </c>
      <c r="L18" s="17">
        <v>924489</v>
      </c>
      <c r="M18" s="17">
        <v>918430</v>
      </c>
      <c r="N18" s="17">
        <v>917826</v>
      </c>
      <c r="O18" s="17">
        <f>+O16+O17</f>
        <v>887737</v>
      </c>
      <c r="Q18" s="17">
        <f>+Q16+Q17</f>
        <v>1023322</v>
      </c>
      <c r="R18" s="17">
        <v>1015395</v>
      </c>
      <c r="S18" s="17">
        <f>+S16+S17</f>
        <v>1010423</v>
      </c>
      <c r="T18" s="17">
        <f>+T16+T17</f>
        <v>981511</v>
      </c>
    </row>
    <row r="19" spans="1:20" ht="12" customHeight="1" x14ac:dyDescent="0.15">
      <c r="A19" s="13"/>
      <c r="B19" s="13"/>
      <c r="C19" s="9"/>
      <c r="D19" s="35"/>
      <c r="E19" s="35"/>
      <c r="F19" s="35"/>
      <c r="G19" s="40"/>
      <c r="H19" s="35"/>
      <c r="I19" s="35"/>
      <c r="J19" s="35"/>
      <c r="K19" s="40"/>
      <c r="L19" s="35"/>
      <c r="M19" s="35"/>
      <c r="N19" s="35"/>
      <c r="O19" s="40"/>
      <c r="Q19" s="35"/>
      <c r="R19" s="35"/>
      <c r="S19" s="35"/>
      <c r="T19" s="40"/>
    </row>
    <row r="20" spans="1:20" ht="12" customHeight="1" x14ac:dyDescent="0.15">
      <c r="A20" s="20" t="s">
        <v>9</v>
      </c>
      <c r="B20" s="21"/>
      <c r="C20" s="31"/>
      <c r="D20" s="22">
        <v>0.41807948577251702</v>
      </c>
      <c r="E20" s="22">
        <v>0.42407617096700734</v>
      </c>
      <c r="F20" s="22">
        <v>0.41592426397019472</v>
      </c>
      <c r="G20" s="22">
        <v>0.39300000000000002</v>
      </c>
      <c r="H20" s="22">
        <v>0.37016940918505681</v>
      </c>
      <c r="I20" s="22">
        <v>0.39101273065213277</v>
      </c>
      <c r="J20" s="22">
        <v>0.37391814214165431</v>
      </c>
      <c r="K20" s="22">
        <v>0.34802307258287496</v>
      </c>
      <c r="L20" s="22">
        <v>0.34410901589959425</v>
      </c>
      <c r="M20" s="22">
        <v>0.35280315320710343</v>
      </c>
      <c r="N20" s="22">
        <v>0.33770780082499297</v>
      </c>
      <c r="O20" s="22">
        <f>+O16/O18</f>
        <v>0.30730385237970254</v>
      </c>
      <c r="Q20" s="22">
        <f>+Q16/Q18</f>
        <v>0.39549428234710093</v>
      </c>
      <c r="R20" s="22">
        <v>0.40517434101999716</v>
      </c>
      <c r="S20" s="22">
        <f>+S16/S18</f>
        <v>0.38622834199142342</v>
      </c>
      <c r="T20" s="22">
        <f>+T16/T18</f>
        <v>0.35593793650809824</v>
      </c>
    </row>
    <row r="21" spans="1:20" ht="12" customHeight="1" x14ac:dyDescent="0.15">
      <c r="A21" s="5"/>
      <c r="B21" s="5"/>
      <c r="C21" s="28"/>
      <c r="D21" s="45"/>
      <c r="E21" s="45"/>
      <c r="F21" s="45"/>
      <c r="G21" s="47"/>
      <c r="H21" s="45"/>
      <c r="I21" s="45"/>
      <c r="J21" s="45"/>
      <c r="K21" s="47"/>
      <c r="L21" s="45"/>
      <c r="M21" s="45"/>
      <c r="N21" s="45"/>
      <c r="O21" s="47"/>
      <c r="P21" s="9"/>
      <c r="Q21" s="45"/>
      <c r="R21" s="45"/>
      <c r="S21" s="45"/>
      <c r="T21" s="47"/>
    </row>
    <row r="22" spans="1:20" ht="12" customHeight="1" x14ac:dyDescent="0.15">
      <c r="A22" s="27" t="s">
        <v>23</v>
      </c>
      <c r="B22" s="9"/>
      <c r="C22" s="9"/>
      <c r="D22" s="45"/>
      <c r="E22" s="45"/>
      <c r="F22" s="45"/>
      <c r="G22" s="40"/>
      <c r="H22" s="45"/>
      <c r="I22" s="45"/>
      <c r="J22" s="45"/>
      <c r="K22" s="40"/>
      <c r="L22" s="45"/>
      <c r="M22" s="45"/>
      <c r="N22" s="45"/>
      <c r="O22" s="40"/>
      <c r="P22" s="9"/>
      <c r="Q22" s="45"/>
      <c r="R22" s="45"/>
      <c r="S22" s="45"/>
      <c r="T22" s="40"/>
    </row>
    <row r="23" spans="1:20" ht="12" customHeight="1" x14ac:dyDescent="0.15">
      <c r="A23" s="10"/>
      <c r="B23" s="14"/>
      <c r="C23" s="9"/>
      <c r="D23" s="45"/>
      <c r="E23" s="45"/>
      <c r="F23" s="45"/>
      <c r="G23" s="41"/>
      <c r="H23" s="45"/>
      <c r="I23" s="45"/>
      <c r="J23" s="45"/>
      <c r="K23" s="41"/>
      <c r="L23" s="45"/>
      <c r="M23" s="45"/>
      <c r="N23" s="45"/>
      <c r="O23" s="41"/>
      <c r="P23" s="9"/>
      <c r="Q23" s="45"/>
      <c r="R23" s="45"/>
      <c r="S23" s="45"/>
      <c r="T23" s="41"/>
    </row>
    <row r="24" spans="1:20" ht="12" customHeight="1" x14ac:dyDescent="0.15">
      <c r="A24" s="10"/>
      <c r="B24" s="8" t="s">
        <v>16</v>
      </c>
      <c r="C24" s="9"/>
      <c r="D24" s="4">
        <v>24878</v>
      </c>
      <c r="E24" s="4">
        <v>61225</v>
      </c>
      <c r="F24" s="4">
        <v>100759</v>
      </c>
      <c r="G24" s="43">
        <v>148782</v>
      </c>
      <c r="H24" s="4">
        <v>27639</v>
      </c>
      <c r="I24" s="4">
        <v>62109</v>
      </c>
      <c r="J24" s="4">
        <v>95536</v>
      </c>
      <c r="K24" s="43">
        <v>157411</v>
      </c>
      <c r="L24" s="4">
        <v>10091</v>
      </c>
      <c r="M24" s="4">
        <v>51317</v>
      </c>
      <c r="N24" s="4">
        <v>90901</v>
      </c>
      <c r="O24" s="43">
        <v>159098</v>
      </c>
      <c r="P24" s="9"/>
      <c r="Q24" s="4">
        <v>-1496</v>
      </c>
      <c r="R24" s="4">
        <v>42850</v>
      </c>
      <c r="S24" s="4">
        <v>93409</v>
      </c>
      <c r="T24" s="43">
        <v>162368</v>
      </c>
    </row>
    <row r="25" spans="1:20" ht="12" customHeight="1" x14ac:dyDescent="0.15">
      <c r="A25" s="7"/>
      <c r="B25" s="8" t="s">
        <v>17</v>
      </c>
      <c r="C25" s="29"/>
      <c r="D25" s="4">
        <v>-18654</v>
      </c>
      <c r="E25" s="4">
        <v>-40086</v>
      </c>
      <c r="F25" s="4">
        <v>-56027</v>
      </c>
      <c r="G25" s="43">
        <v>-83226</v>
      </c>
      <c r="H25" s="4">
        <v>-28138</v>
      </c>
      <c r="I25" s="4">
        <v>-48655</v>
      </c>
      <c r="J25" s="4">
        <v>-62086</v>
      </c>
      <c r="K25" s="43">
        <v>-94353</v>
      </c>
      <c r="L25" s="4">
        <v>-19646</v>
      </c>
      <c r="M25" s="4">
        <v>-37860</v>
      </c>
      <c r="N25" s="4">
        <v>-55044</v>
      </c>
      <c r="O25" s="43">
        <v>-83092</v>
      </c>
      <c r="P25" s="9"/>
      <c r="Q25" s="4">
        <v>-23727</v>
      </c>
      <c r="R25" s="4">
        <v>-43674</v>
      </c>
      <c r="S25" s="4">
        <v>-58863</v>
      </c>
      <c r="T25" s="43">
        <v>-84936</v>
      </c>
    </row>
    <row r="26" spans="1:20" ht="12" customHeight="1" x14ac:dyDescent="0.15">
      <c r="A26" s="7"/>
      <c r="B26" s="29" t="s">
        <v>18</v>
      </c>
      <c r="C26" s="29"/>
      <c r="D26" s="4">
        <v>-1234</v>
      </c>
      <c r="E26" s="4">
        <v>-4000</v>
      </c>
      <c r="F26" s="4">
        <v>-5742</v>
      </c>
      <c r="G26" s="43">
        <v>-8347</v>
      </c>
      <c r="H26" s="4">
        <v>-1974</v>
      </c>
      <c r="I26" s="4">
        <v>-4506</v>
      </c>
      <c r="J26" s="4">
        <v>-6052</v>
      </c>
      <c r="K26" s="43">
        <v>-7485</v>
      </c>
      <c r="L26" s="4">
        <v>-1610</v>
      </c>
      <c r="M26" s="4">
        <v>-3161</v>
      </c>
      <c r="N26" s="4">
        <v>-4831</v>
      </c>
      <c r="O26" s="43">
        <v>-5988</v>
      </c>
      <c r="P26" s="9"/>
      <c r="Q26" s="4">
        <v>-3399</v>
      </c>
      <c r="R26" s="4">
        <v>-8014</v>
      </c>
      <c r="S26" s="4">
        <v>-13373</v>
      </c>
      <c r="T26" s="43">
        <v>-18560</v>
      </c>
    </row>
    <row r="27" spans="1:20" ht="12" customHeight="1" x14ac:dyDescent="0.15">
      <c r="A27" s="12"/>
      <c r="B27" s="8" t="s">
        <v>20</v>
      </c>
      <c r="C27" s="9"/>
      <c r="D27" s="4">
        <v>-4942</v>
      </c>
      <c r="E27" s="4">
        <v>-4181</v>
      </c>
      <c r="F27" s="4">
        <v>446</v>
      </c>
      <c r="G27" s="43">
        <v>-88</v>
      </c>
      <c r="H27" s="4">
        <v>-2723</v>
      </c>
      <c r="I27" s="4">
        <v>-1801</v>
      </c>
      <c r="J27" s="4">
        <v>-23</v>
      </c>
      <c r="K27" s="43">
        <v>2867</v>
      </c>
      <c r="L27" s="4">
        <v>-1219</v>
      </c>
      <c r="M27" s="4">
        <v>-1330</v>
      </c>
      <c r="N27" s="4">
        <v>2456</v>
      </c>
      <c r="O27" s="43">
        <v>2055</v>
      </c>
      <c r="P27" s="9"/>
      <c r="Q27" s="4">
        <v>-2742</v>
      </c>
      <c r="R27" s="4">
        <v>-1701</v>
      </c>
      <c r="S27" s="4">
        <v>4294</v>
      </c>
      <c r="T27" s="43">
        <v>4816</v>
      </c>
    </row>
    <row r="28" spans="1:20" ht="12" customHeight="1" thickBot="1" x14ac:dyDescent="0.2">
      <c r="A28" s="32" t="s">
        <v>22</v>
      </c>
      <c r="B28" s="19"/>
      <c r="C28" s="33"/>
      <c r="D28" s="24">
        <v>9932</v>
      </c>
      <c r="E28" s="24">
        <v>21320</v>
      </c>
      <c r="F28" s="24">
        <v>38544</v>
      </c>
      <c r="G28" s="24">
        <v>57297</v>
      </c>
      <c r="H28" s="24">
        <v>250</v>
      </c>
      <c r="I28" s="24">
        <v>10749</v>
      </c>
      <c r="J28" s="24">
        <v>27421</v>
      </c>
      <c r="K28" s="24">
        <v>58440</v>
      </c>
      <c r="L28" s="24">
        <v>-9946</v>
      </c>
      <c r="M28" s="24">
        <v>11626</v>
      </c>
      <c r="N28" s="24">
        <v>28570</v>
      </c>
      <c r="O28" s="24">
        <f>+SUM(O24:O26)-O27</f>
        <v>67963</v>
      </c>
      <c r="Q28" s="24">
        <v>-25880</v>
      </c>
      <c r="R28" s="24">
        <v>-7137</v>
      </c>
      <c r="S28" s="24">
        <f>+S24+S25+S26-S27</f>
        <v>16879</v>
      </c>
      <c r="T28" s="24">
        <f>+T24+T25+T26-T27</f>
        <v>54056</v>
      </c>
    </row>
    <row r="29" spans="1:20" ht="12" customHeight="1" x14ac:dyDescent="0.15"/>
    <row r="30" spans="1:20" ht="18" customHeight="1" x14ac:dyDescent="0.15">
      <c r="A30" s="37" t="s">
        <v>11</v>
      </c>
    </row>
    <row r="31" spans="1:20" ht="26.25" customHeight="1" x14ac:dyDescent="0.15">
      <c r="A31" s="55" t="s">
        <v>29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</row>
    <row r="33" spans="1:1" x14ac:dyDescent="0.15">
      <c r="A33" s="25"/>
    </row>
  </sheetData>
  <mergeCells count="6">
    <mergeCell ref="Q1:T1"/>
    <mergeCell ref="A1:C2"/>
    <mergeCell ref="A31:K31"/>
    <mergeCell ref="D1:G1"/>
    <mergeCell ref="H1:K1"/>
    <mergeCell ref="L1:O1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46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26"/>
  <sheetViews>
    <sheetView showGridLines="0" view="pageBreakPreview" zoomScale="115" zoomScaleNormal="100" zoomScaleSheetLayoutView="115" workbookViewId="0">
      <pane xSplit="3" ySplit="2" topLeftCell="D3" activePane="bottomRight" state="frozen"/>
      <selection activeCell="E52" sqref="E52"/>
      <selection pane="topRight" activeCell="E52" sqref="E52"/>
      <selection pane="bottomLeft" activeCell="E52" sqref="E52"/>
      <selection pane="bottomRight" activeCell="D6" sqref="D6"/>
    </sheetView>
  </sheetViews>
  <sheetFormatPr defaultColWidth="8.5" defaultRowHeight="12.75" x14ac:dyDescent="0.2"/>
  <cols>
    <col min="1" max="1" width="6.6640625" style="2" customWidth="1"/>
    <col min="2" max="2" width="5.83203125" style="2" customWidth="1"/>
    <col min="3" max="3" width="55.6640625" style="2" customWidth="1"/>
    <col min="4" max="11" width="13.1640625" style="2" customWidth="1"/>
    <col min="12" max="12" width="13.5" style="2" customWidth="1"/>
    <col min="13" max="13" width="13" style="2" customWidth="1"/>
    <col min="14" max="14" width="14" style="2" customWidth="1"/>
    <col min="15" max="15" width="14.6640625" style="2" customWidth="1"/>
    <col min="16" max="16" width="8.5" style="2"/>
    <col min="17" max="20" width="13.33203125" style="2" customWidth="1"/>
    <col min="21" max="16384" width="8.5" style="2"/>
  </cols>
  <sheetData>
    <row r="1" spans="1:20" s="1" customFormat="1" ht="12.75" customHeight="1" x14ac:dyDescent="0.2">
      <c r="A1" s="51" t="s">
        <v>28</v>
      </c>
      <c r="B1" s="51"/>
      <c r="C1" s="52"/>
      <c r="D1" s="48">
        <v>2016</v>
      </c>
      <c r="E1" s="49"/>
      <c r="F1" s="49"/>
      <c r="G1" s="50"/>
      <c r="H1" s="48">
        <v>2017</v>
      </c>
      <c r="I1" s="49"/>
      <c r="J1" s="49"/>
      <c r="K1" s="50"/>
      <c r="L1" s="48">
        <v>2018</v>
      </c>
      <c r="M1" s="49"/>
      <c r="N1" s="49"/>
      <c r="O1" s="50"/>
      <c r="Q1" s="48">
        <v>2019</v>
      </c>
      <c r="R1" s="49"/>
      <c r="S1" s="49"/>
      <c r="T1" s="50"/>
    </row>
    <row r="2" spans="1:20" ht="12.75" customHeight="1" x14ac:dyDescent="0.2">
      <c r="A2" s="53"/>
      <c r="B2" s="53"/>
      <c r="C2" s="54"/>
      <c r="D2" s="23" t="s">
        <v>24</v>
      </c>
      <c r="E2" s="23" t="s">
        <v>25</v>
      </c>
      <c r="F2" s="23" t="s">
        <v>26</v>
      </c>
      <c r="G2" s="23" t="s">
        <v>27</v>
      </c>
      <c r="H2" s="23" t="s">
        <v>24</v>
      </c>
      <c r="I2" s="23" t="s">
        <v>25</v>
      </c>
      <c r="J2" s="23" t="s">
        <v>26</v>
      </c>
      <c r="K2" s="23" t="s">
        <v>27</v>
      </c>
      <c r="L2" s="23" t="s">
        <v>24</v>
      </c>
      <c r="M2" s="23" t="s">
        <v>25</v>
      </c>
      <c r="N2" s="23" t="s">
        <v>26</v>
      </c>
      <c r="O2" s="23" t="s">
        <v>27</v>
      </c>
      <c r="Q2" s="23" t="s">
        <v>24</v>
      </c>
      <c r="R2" s="23" t="s">
        <v>25</v>
      </c>
      <c r="S2" s="23" t="s">
        <v>26</v>
      </c>
      <c r="T2" s="23" t="s">
        <v>27</v>
      </c>
    </row>
    <row r="3" spans="1:20" ht="12.75" customHeight="1" x14ac:dyDescent="0.2">
      <c r="A3" s="27"/>
      <c r="B3" s="27"/>
      <c r="C3" s="28"/>
      <c r="D3" s="39"/>
      <c r="E3" s="39"/>
      <c r="F3" s="39"/>
      <c r="G3" s="44"/>
      <c r="H3" s="39"/>
      <c r="I3" s="39"/>
      <c r="J3" s="39"/>
      <c r="K3" s="44"/>
      <c r="L3" s="39"/>
      <c r="M3" s="39"/>
      <c r="N3" s="39"/>
      <c r="O3" s="44"/>
      <c r="P3" s="39"/>
      <c r="Q3" s="39"/>
      <c r="R3" s="39"/>
      <c r="S3" s="39"/>
      <c r="T3" s="44"/>
    </row>
    <row r="4" spans="1:20" x14ac:dyDescent="0.2">
      <c r="A4" s="27" t="s">
        <v>23</v>
      </c>
      <c r="B4" s="9"/>
      <c r="C4" s="9"/>
      <c r="D4" s="39"/>
      <c r="E4" s="39"/>
      <c r="F4" s="39"/>
      <c r="G4" s="40"/>
      <c r="H4" s="39"/>
      <c r="I4" s="39"/>
      <c r="J4" s="39"/>
      <c r="K4" s="40"/>
      <c r="L4" s="39"/>
      <c r="M4" s="39"/>
      <c r="N4" s="39"/>
      <c r="O4" s="40"/>
      <c r="P4" s="39"/>
      <c r="Q4" s="39"/>
      <c r="R4" s="39"/>
      <c r="S4" s="39"/>
      <c r="T4" s="40"/>
    </row>
    <row r="5" spans="1:20" x14ac:dyDescent="0.2">
      <c r="A5" s="10"/>
      <c r="B5" s="14"/>
      <c r="C5" s="9"/>
      <c r="D5" s="39"/>
      <c r="E5" s="39"/>
      <c r="F5" s="39"/>
      <c r="G5" s="43"/>
      <c r="H5" s="39"/>
      <c r="I5" s="39"/>
      <c r="J5" s="39"/>
      <c r="K5" s="43"/>
      <c r="L5" s="39"/>
      <c r="M5" s="39"/>
      <c r="N5" s="39"/>
      <c r="O5" s="43"/>
      <c r="P5" s="39"/>
      <c r="Q5" s="39"/>
      <c r="R5" s="39"/>
      <c r="S5" s="39"/>
      <c r="T5" s="43"/>
    </row>
    <row r="6" spans="1:20" ht="12.75" customHeight="1" x14ac:dyDescent="0.2">
      <c r="A6" s="10"/>
      <c r="B6" s="29" t="s">
        <v>16</v>
      </c>
      <c r="C6" s="9"/>
      <c r="D6" s="4">
        <v>24878</v>
      </c>
      <c r="E6" s="4">
        <v>36347</v>
      </c>
      <c r="F6" s="4">
        <v>39534</v>
      </c>
      <c r="G6" s="42">
        <v>48023</v>
      </c>
      <c r="H6" s="4">
        <v>27639</v>
      </c>
      <c r="I6" s="4">
        <v>34470</v>
      </c>
      <c r="J6" s="4">
        <v>33427</v>
      </c>
      <c r="K6" s="42">
        <v>61875</v>
      </c>
      <c r="L6" s="4">
        <v>10091</v>
      </c>
      <c r="M6" s="4">
        <v>41226</v>
      </c>
      <c r="N6" s="4">
        <v>39584</v>
      </c>
      <c r="O6" s="42">
        <v>68197</v>
      </c>
      <c r="P6" s="4"/>
      <c r="Q6" s="4">
        <v>-1496</v>
      </c>
      <c r="R6" s="4">
        <v>44346</v>
      </c>
      <c r="S6" s="4">
        <v>50559</v>
      </c>
      <c r="T6" s="42">
        <v>68959</v>
      </c>
    </row>
    <row r="7" spans="1:20" ht="12.75" customHeight="1" x14ac:dyDescent="0.2">
      <c r="A7" s="7"/>
      <c r="B7" s="29" t="s">
        <v>17</v>
      </c>
      <c r="C7" s="29"/>
      <c r="D7" s="4">
        <v>-18654</v>
      </c>
      <c r="E7" s="4">
        <v>-21432</v>
      </c>
      <c r="F7" s="4">
        <v>-15941</v>
      </c>
      <c r="G7" s="42">
        <v>-27199</v>
      </c>
      <c r="H7" s="4">
        <v>-28138</v>
      </c>
      <c r="I7" s="4">
        <v>-20517</v>
      </c>
      <c r="J7" s="4">
        <v>-13431</v>
      </c>
      <c r="K7" s="42">
        <v>-32267</v>
      </c>
      <c r="L7" s="4">
        <v>-19646</v>
      </c>
      <c r="M7" s="4">
        <v>-18214</v>
      </c>
      <c r="N7" s="4">
        <v>-17184</v>
      </c>
      <c r="O7" s="42">
        <v>-28048</v>
      </c>
      <c r="P7" s="4"/>
      <c r="Q7" s="4">
        <v>-23727</v>
      </c>
      <c r="R7" s="4">
        <v>-19947</v>
      </c>
      <c r="S7" s="4">
        <v>-15189</v>
      </c>
      <c r="T7" s="42">
        <v>-26073</v>
      </c>
    </row>
    <row r="8" spans="1:20" ht="12.75" customHeight="1" x14ac:dyDescent="0.2">
      <c r="A8" s="7"/>
      <c r="B8" s="29" t="s">
        <v>18</v>
      </c>
      <c r="C8" s="29"/>
      <c r="D8" s="4">
        <v>-1234</v>
      </c>
      <c r="E8" s="4">
        <v>-2766</v>
      </c>
      <c r="F8" s="4">
        <v>-1742</v>
      </c>
      <c r="G8" s="42">
        <v>-2605</v>
      </c>
      <c r="H8" s="4">
        <v>-1974</v>
      </c>
      <c r="I8" s="4">
        <v>-2532</v>
      </c>
      <c r="J8" s="4">
        <v>-1546</v>
      </c>
      <c r="K8" s="42">
        <v>-1433</v>
      </c>
      <c r="L8" s="4">
        <v>-1610</v>
      </c>
      <c r="M8" s="4">
        <v>-1551</v>
      </c>
      <c r="N8" s="4">
        <v>-1670</v>
      </c>
      <c r="O8" s="42">
        <v>-1157</v>
      </c>
      <c r="P8" s="4"/>
      <c r="Q8" s="4">
        <v>-3399</v>
      </c>
      <c r="R8" s="4">
        <v>-4615</v>
      </c>
      <c r="S8" s="4">
        <v>-5359</v>
      </c>
      <c r="T8" s="42">
        <v>-5187</v>
      </c>
    </row>
    <row r="9" spans="1:20" s="1" customFormat="1" x14ac:dyDescent="0.2">
      <c r="A9" s="12"/>
      <c r="B9" s="29" t="s">
        <v>20</v>
      </c>
      <c r="C9" s="9"/>
      <c r="D9" s="4">
        <v>-4942</v>
      </c>
      <c r="E9" s="4">
        <v>761</v>
      </c>
      <c r="F9" s="4">
        <v>4627</v>
      </c>
      <c r="G9" s="42">
        <v>-534</v>
      </c>
      <c r="H9" s="4">
        <v>-2723</v>
      </c>
      <c r="I9" s="4">
        <v>922</v>
      </c>
      <c r="J9" s="4">
        <v>1778</v>
      </c>
      <c r="K9" s="42">
        <v>2890</v>
      </c>
      <c r="L9" s="4">
        <v>-1219</v>
      </c>
      <c r="M9" s="4">
        <v>-111</v>
      </c>
      <c r="N9" s="4">
        <v>3786</v>
      </c>
      <c r="O9" s="42">
        <v>-401</v>
      </c>
      <c r="P9" s="4"/>
      <c r="Q9" s="4">
        <v>-2742</v>
      </c>
      <c r="R9" s="4">
        <v>1041</v>
      </c>
      <c r="S9" s="4">
        <v>5995</v>
      </c>
      <c r="T9" s="42">
        <v>522</v>
      </c>
    </row>
    <row r="10" spans="1:20" ht="13.5" thickBot="1" x14ac:dyDescent="0.25">
      <c r="A10" s="32" t="s">
        <v>10</v>
      </c>
      <c r="B10" s="32"/>
      <c r="C10" s="33"/>
      <c r="D10" s="24">
        <v>9932</v>
      </c>
      <c r="E10" s="24">
        <v>11388</v>
      </c>
      <c r="F10" s="24">
        <v>17224</v>
      </c>
      <c r="G10" s="24">
        <v>18753</v>
      </c>
      <c r="H10" s="24">
        <v>250</v>
      </c>
      <c r="I10" s="24">
        <v>10499</v>
      </c>
      <c r="J10" s="24">
        <v>16672</v>
      </c>
      <c r="K10" s="24">
        <v>31019</v>
      </c>
      <c r="L10" s="24">
        <v>-9946</v>
      </c>
      <c r="M10" s="24">
        <v>21572</v>
      </c>
      <c r="N10" s="24">
        <v>16944</v>
      </c>
      <c r="O10" s="24">
        <v>39393</v>
      </c>
      <c r="Q10" s="24">
        <v>-25880</v>
      </c>
      <c r="R10" s="24">
        <v>18743</v>
      </c>
      <c r="S10" s="24">
        <v>24016</v>
      </c>
      <c r="T10" s="24">
        <v>37177</v>
      </c>
    </row>
    <row r="12" spans="1:20" x14ac:dyDescent="0.2">
      <c r="A12" s="26" t="s">
        <v>19</v>
      </c>
    </row>
    <row r="14" spans="1:20" x14ac:dyDescent="0.2">
      <c r="A14" s="25"/>
    </row>
    <row r="26" spans="6:10" x14ac:dyDescent="0.2">
      <c r="F26" s="36"/>
      <c r="J26" s="36"/>
    </row>
  </sheetData>
  <mergeCells count="5">
    <mergeCell ref="Q1:T1"/>
    <mergeCell ref="A1:C2"/>
    <mergeCell ref="D1:G1"/>
    <mergeCell ref="H1:K1"/>
    <mergeCell ref="L1:O1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4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kumulált Csoport</vt:lpstr>
      <vt:lpstr>negyedéves Csoport</vt:lpstr>
      <vt:lpstr>'kumulált Csoport'!Print_Area</vt:lpstr>
      <vt:lpstr>'negyedéves Csoport'!Print_Area</vt:lpstr>
    </vt:vector>
  </TitlesOfParts>
  <Company>Magyar Telekom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Tokes1Aliz705</dc:creator>
  <cp:lastModifiedBy>Németh Dávid</cp:lastModifiedBy>
  <cp:lastPrinted>2017-05-09T08:03:25Z</cp:lastPrinted>
  <dcterms:created xsi:type="dcterms:W3CDTF">2007-05-07T09:20:29Z</dcterms:created>
  <dcterms:modified xsi:type="dcterms:W3CDTF">2020-02-18T16:17:00Z</dcterms:modified>
</cp:coreProperties>
</file>